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checkCompatibility="1" autoCompressPictures="0"/>
  <bookViews>
    <workbookView xWindow="620" yWindow="40" windowWidth="24720" windowHeight="14200" tabRatio="825"/>
  </bookViews>
  <sheets>
    <sheet name="INTRO" sheetId="1" r:id="rId1"/>
    <sheet name=" FRAGILITY SURVEY" sheetId="8" r:id="rId2"/>
    <sheet name="RISK MATRIX" sheetId="9" r:id="rId3"/>
    <sheet name="RISK REGISTER" sheetId="10" r:id="rId4"/>
    <sheet name="RESILIENCE SURVEY" sheetId="17" r:id="rId5"/>
    <sheet name="OPPORTUNITY MATRIX" sheetId="18" r:id="rId6"/>
    <sheet name="OPPORTUNITY REGISTER" sheetId="19" r:id="rId7"/>
    <sheet name="SURVEY" sheetId="14" r:id="rId8"/>
    <sheet name="MATRIX" sheetId="15" r:id="rId9"/>
    <sheet name="REGISTER" sheetId="16" r:id="rId10"/>
    <sheet name="BACKGROUND" sheetId="3" r:id="rId1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J73" i="19" l="1"/>
  <c r="H93" i="17"/>
  <c r="Q93" i="17"/>
  <c r="H73" i="19"/>
  <c r="I73" i="19"/>
  <c r="F73" i="19"/>
  <c r="D73" i="19"/>
  <c r="B73" i="19"/>
  <c r="J72" i="19"/>
  <c r="H92" i="17"/>
  <c r="Q92" i="17"/>
  <c r="H72" i="19"/>
  <c r="I72" i="19"/>
  <c r="F72" i="19"/>
  <c r="D72" i="19"/>
  <c r="B72" i="19"/>
  <c r="J71" i="19"/>
  <c r="H91" i="17"/>
  <c r="Q91" i="17"/>
  <c r="H71" i="19"/>
  <c r="I71" i="19"/>
  <c r="F71" i="19"/>
  <c r="D71" i="19"/>
  <c r="B71" i="19"/>
  <c r="J70" i="19"/>
  <c r="H90" i="17"/>
  <c r="Q90" i="17"/>
  <c r="H70" i="19"/>
  <c r="I70" i="19"/>
  <c r="F70" i="19"/>
  <c r="D70" i="19"/>
  <c r="B70" i="19"/>
  <c r="J69" i="19"/>
  <c r="H89" i="17"/>
  <c r="Q89" i="17"/>
  <c r="H69" i="19"/>
  <c r="I69" i="19"/>
  <c r="F69" i="19"/>
  <c r="D69" i="19"/>
  <c r="B69" i="19"/>
  <c r="V89" i="17"/>
  <c r="V90" i="17"/>
  <c r="V91" i="17"/>
  <c r="V92" i="17"/>
  <c r="V93" i="17"/>
  <c r="K68" i="19"/>
  <c r="J68" i="19"/>
  <c r="H68" i="19"/>
  <c r="I68" i="19"/>
  <c r="G68" i="19"/>
  <c r="F68" i="19"/>
  <c r="E68" i="19"/>
  <c r="D68" i="19"/>
  <c r="J67" i="19"/>
  <c r="H85" i="17"/>
  <c r="Q85" i="17"/>
  <c r="H67" i="19"/>
  <c r="I67" i="19"/>
  <c r="F67" i="19"/>
  <c r="D67" i="19"/>
  <c r="B67" i="19"/>
  <c r="J66" i="19"/>
  <c r="H84" i="17"/>
  <c r="Q84" i="17"/>
  <c r="H66" i="19"/>
  <c r="I66" i="19"/>
  <c r="F66" i="19"/>
  <c r="D66" i="19"/>
  <c r="B66" i="19"/>
  <c r="J65" i="19"/>
  <c r="H83" i="17"/>
  <c r="Q83" i="17"/>
  <c r="H65" i="19"/>
  <c r="I65" i="19"/>
  <c r="F65" i="19"/>
  <c r="D65" i="19"/>
  <c r="B65" i="19"/>
  <c r="J64" i="19"/>
  <c r="H82" i="17"/>
  <c r="Q82" i="17"/>
  <c r="H64" i="19"/>
  <c r="I64" i="19"/>
  <c r="F64" i="19"/>
  <c r="D64" i="19"/>
  <c r="B64" i="19"/>
  <c r="J63" i="19"/>
  <c r="H81" i="17"/>
  <c r="Q81" i="17"/>
  <c r="H63" i="19"/>
  <c r="I63" i="19"/>
  <c r="F63" i="19"/>
  <c r="D63" i="19"/>
  <c r="B63" i="19"/>
  <c r="V81" i="17"/>
  <c r="V82" i="17"/>
  <c r="V83" i="17"/>
  <c r="V84" i="17"/>
  <c r="V85" i="17"/>
  <c r="K62" i="19"/>
  <c r="J62" i="19"/>
  <c r="H62" i="19"/>
  <c r="I62" i="19"/>
  <c r="G62" i="19"/>
  <c r="F62" i="19"/>
  <c r="E62" i="19"/>
  <c r="D62" i="19"/>
  <c r="K61" i="19"/>
  <c r="J61" i="19"/>
  <c r="H61" i="19"/>
  <c r="I61" i="19"/>
  <c r="G61" i="19"/>
  <c r="F61" i="19"/>
  <c r="E61" i="19"/>
  <c r="D61" i="19"/>
  <c r="J59" i="19"/>
  <c r="H75" i="17"/>
  <c r="Q75" i="17"/>
  <c r="H59" i="19"/>
  <c r="I59" i="19"/>
  <c r="F59" i="19"/>
  <c r="D59" i="19"/>
  <c r="B59" i="19"/>
  <c r="J58" i="19"/>
  <c r="H74" i="17"/>
  <c r="Q74" i="17"/>
  <c r="H58" i="19"/>
  <c r="I58" i="19"/>
  <c r="F58" i="19"/>
  <c r="D58" i="19"/>
  <c r="B58" i="19"/>
  <c r="J57" i="19"/>
  <c r="H73" i="17"/>
  <c r="Q73" i="17"/>
  <c r="H57" i="19"/>
  <c r="I57" i="19"/>
  <c r="F57" i="19"/>
  <c r="D57" i="19"/>
  <c r="B57" i="19"/>
  <c r="J56" i="19"/>
  <c r="H72" i="17"/>
  <c r="Q72" i="17"/>
  <c r="H56" i="19"/>
  <c r="I56" i="19"/>
  <c r="F56" i="19"/>
  <c r="D56" i="19"/>
  <c r="B56" i="19"/>
  <c r="J55" i="19"/>
  <c r="H71" i="17"/>
  <c r="Q71" i="17"/>
  <c r="H55" i="19"/>
  <c r="I55" i="19"/>
  <c r="F55" i="19"/>
  <c r="D55" i="19"/>
  <c r="B55" i="19"/>
  <c r="V71" i="17"/>
  <c r="V72" i="17"/>
  <c r="V73" i="17"/>
  <c r="V74" i="17"/>
  <c r="V75" i="17"/>
  <c r="K54" i="19"/>
  <c r="J54" i="19"/>
  <c r="H54" i="19"/>
  <c r="I54" i="19"/>
  <c r="G54" i="19"/>
  <c r="F54" i="19"/>
  <c r="E54" i="19"/>
  <c r="D54" i="19"/>
  <c r="J53" i="19"/>
  <c r="H67" i="17"/>
  <c r="Q67" i="17"/>
  <c r="H53" i="19"/>
  <c r="I53" i="19"/>
  <c r="F53" i="19"/>
  <c r="D53" i="19"/>
  <c r="B53" i="19"/>
  <c r="J52" i="19"/>
  <c r="H66" i="17"/>
  <c r="Q66" i="17"/>
  <c r="H52" i="19"/>
  <c r="I52" i="19"/>
  <c r="F52" i="19"/>
  <c r="D52" i="19"/>
  <c r="B52" i="19"/>
  <c r="J51" i="19"/>
  <c r="H65" i="17"/>
  <c r="Q65" i="17"/>
  <c r="H51" i="19"/>
  <c r="I51" i="19"/>
  <c r="F51" i="19"/>
  <c r="D51" i="19"/>
  <c r="B51" i="19"/>
  <c r="J50" i="19"/>
  <c r="H64" i="17"/>
  <c r="Q64" i="17"/>
  <c r="H50" i="19"/>
  <c r="I50" i="19"/>
  <c r="F50" i="19"/>
  <c r="D50" i="19"/>
  <c r="B50" i="19"/>
  <c r="J49" i="19"/>
  <c r="H63" i="17"/>
  <c r="Q63" i="17"/>
  <c r="H49" i="19"/>
  <c r="I49" i="19"/>
  <c r="F49" i="19"/>
  <c r="D49" i="19"/>
  <c r="B49" i="19"/>
  <c r="V63" i="17"/>
  <c r="V64" i="17"/>
  <c r="V65" i="17"/>
  <c r="V66" i="17"/>
  <c r="V67" i="17"/>
  <c r="K48" i="19"/>
  <c r="J48" i="19"/>
  <c r="H48" i="19"/>
  <c r="I48" i="19"/>
  <c r="G48" i="19"/>
  <c r="F48" i="19"/>
  <c r="E48" i="19"/>
  <c r="D48" i="19"/>
  <c r="K47" i="19"/>
  <c r="J47" i="19"/>
  <c r="H47" i="19"/>
  <c r="I47" i="19"/>
  <c r="G47" i="19"/>
  <c r="F47" i="19"/>
  <c r="E47" i="19"/>
  <c r="D47" i="19"/>
  <c r="J45" i="19"/>
  <c r="H57" i="17"/>
  <c r="Q57" i="17"/>
  <c r="H45" i="19"/>
  <c r="I45" i="19"/>
  <c r="F45" i="19"/>
  <c r="D45" i="19"/>
  <c r="B45" i="19"/>
  <c r="J44" i="19"/>
  <c r="H56" i="17"/>
  <c r="Q56" i="17"/>
  <c r="H44" i="19"/>
  <c r="I44" i="19"/>
  <c r="F44" i="19"/>
  <c r="D44" i="19"/>
  <c r="B44" i="19"/>
  <c r="J43" i="19"/>
  <c r="H55" i="17"/>
  <c r="Q55" i="17"/>
  <c r="H43" i="19"/>
  <c r="I43" i="19"/>
  <c r="F43" i="19"/>
  <c r="D43" i="19"/>
  <c r="B43" i="19"/>
  <c r="J42" i="19"/>
  <c r="H54" i="17"/>
  <c r="Q54" i="17"/>
  <c r="H42" i="19"/>
  <c r="I42" i="19"/>
  <c r="F42" i="19"/>
  <c r="D42" i="19"/>
  <c r="B42" i="19"/>
  <c r="J41" i="19"/>
  <c r="H53" i="17"/>
  <c r="Q53" i="17"/>
  <c r="H41" i="19"/>
  <c r="I41" i="19"/>
  <c r="F41" i="19"/>
  <c r="D41" i="19"/>
  <c r="B41" i="19"/>
  <c r="V53" i="17"/>
  <c r="V54" i="17"/>
  <c r="V55" i="17"/>
  <c r="V56" i="17"/>
  <c r="V57" i="17"/>
  <c r="K40" i="19"/>
  <c r="J40" i="19"/>
  <c r="H40" i="19"/>
  <c r="I40" i="19"/>
  <c r="G40" i="19"/>
  <c r="F40" i="19"/>
  <c r="E40" i="19"/>
  <c r="D40" i="19"/>
  <c r="J39" i="19"/>
  <c r="H49" i="17"/>
  <c r="Q49" i="17"/>
  <c r="H39" i="19"/>
  <c r="I39" i="19"/>
  <c r="F39" i="19"/>
  <c r="D39" i="19"/>
  <c r="B39" i="19"/>
  <c r="J38" i="19"/>
  <c r="H48" i="17"/>
  <c r="Q48" i="17"/>
  <c r="H38" i="19"/>
  <c r="I38" i="19"/>
  <c r="F38" i="19"/>
  <c r="D38" i="19"/>
  <c r="B38" i="19"/>
  <c r="J37" i="19"/>
  <c r="H47" i="17"/>
  <c r="Q47" i="17"/>
  <c r="H37" i="19"/>
  <c r="I37" i="19"/>
  <c r="F37" i="19"/>
  <c r="D37" i="19"/>
  <c r="B37" i="19"/>
  <c r="J36" i="19"/>
  <c r="H46" i="17"/>
  <c r="Q46" i="17"/>
  <c r="H36" i="19"/>
  <c r="I36" i="19"/>
  <c r="F36" i="19"/>
  <c r="D36" i="19"/>
  <c r="B36" i="19"/>
  <c r="J35" i="19"/>
  <c r="H45" i="17"/>
  <c r="Q45" i="17"/>
  <c r="H35" i="19"/>
  <c r="I35" i="19"/>
  <c r="F35" i="19"/>
  <c r="D35" i="19"/>
  <c r="B35" i="19"/>
  <c r="V45" i="17"/>
  <c r="V46" i="17"/>
  <c r="V47" i="17"/>
  <c r="V48" i="17"/>
  <c r="V49" i="17"/>
  <c r="K34" i="19"/>
  <c r="J34" i="19"/>
  <c r="H34" i="19"/>
  <c r="I34" i="19"/>
  <c r="G34" i="19"/>
  <c r="F34" i="19"/>
  <c r="E34" i="19"/>
  <c r="D34" i="19"/>
  <c r="K33" i="19"/>
  <c r="J33" i="19"/>
  <c r="H33" i="19"/>
  <c r="I33" i="19"/>
  <c r="G33" i="19"/>
  <c r="F33" i="19"/>
  <c r="E33" i="19"/>
  <c r="D33" i="19"/>
  <c r="J31" i="19"/>
  <c r="H39" i="17"/>
  <c r="Q39" i="17"/>
  <c r="H31" i="19"/>
  <c r="I31" i="19"/>
  <c r="F31" i="19"/>
  <c r="D31" i="19"/>
  <c r="B31" i="19"/>
  <c r="J30" i="19"/>
  <c r="H38" i="17"/>
  <c r="Q38" i="17"/>
  <c r="H30" i="19"/>
  <c r="I30" i="19"/>
  <c r="F30" i="19"/>
  <c r="D30" i="19"/>
  <c r="B30" i="19"/>
  <c r="J29" i="19"/>
  <c r="H37" i="17"/>
  <c r="Q37" i="17"/>
  <c r="H29" i="19"/>
  <c r="I29" i="19"/>
  <c r="F29" i="19"/>
  <c r="D29" i="19"/>
  <c r="B29" i="19"/>
  <c r="J28" i="19"/>
  <c r="H36" i="17"/>
  <c r="Q36" i="17"/>
  <c r="H28" i="19"/>
  <c r="I28" i="19"/>
  <c r="F28" i="19"/>
  <c r="D28" i="19"/>
  <c r="B28" i="19"/>
  <c r="J27" i="19"/>
  <c r="H35" i="17"/>
  <c r="Q35" i="17"/>
  <c r="H27" i="19"/>
  <c r="I27" i="19"/>
  <c r="F27" i="19"/>
  <c r="D27" i="19"/>
  <c r="B27" i="19"/>
  <c r="V35" i="17"/>
  <c r="V36" i="17"/>
  <c r="V37" i="17"/>
  <c r="V38" i="17"/>
  <c r="V39" i="17"/>
  <c r="K26" i="19"/>
  <c r="J26" i="19"/>
  <c r="H26" i="19"/>
  <c r="I26" i="19"/>
  <c r="G26" i="19"/>
  <c r="F26" i="19"/>
  <c r="E26" i="19"/>
  <c r="D26" i="19"/>
  <c r="J25" i="19"/>
  <c r="H31" i="17"/>
  <c r="Q31" i="17"/>
  <c r="H25" i="19"/>
  <c r="I25" i="19"/>
  <c r="F25" i="19"/>
  <c r="D25" i="19"/>
  <c r="B25" i="19"/>
  <c r="J24" i="19"/>
  <c r="H30" i="17"/>
  <c r="Q30" i="17"/>
  <c r="H24" i="19"/>
  <c r="I24" i="19"/>
  <c r="F24" i="19"/>
  <c r="D24" i="19"/>
  <c r="B24" i="19"/>
  <c r="J23" i="19"/>
  <c r="H29" i="17"/>
  <c r="Q29" i="17"/>
  <c r="H23" i="19"/>
  <c r="I23" i="19"/>
  <c r="F23" i="19"/>
  <c r="D23" i="19"/>
  <c r="B23" i="19"/>
  <c r="J22" i="19"/>
  <c r="H28" i="17"/>
  <c r="Q28" i="17"/>
  <c r="H22" i="19"/>
  <c r="I22" i="19"/>
  <c r="F22" i="19"/>
  <c r="D22" i="19"/>
  <c r="B22" i="19"/>
  <c r="J21" i="19"/>
  <c r="H27" i="17"/>
  <c r="Q27" i="17"/>
  <c r="H21" i="19"/>
  <c r="I21" i="19"/>
  <c r="F21" i="19"/>
  <c r="D21" i="19"/>
  <c r="B21" i="19"/>
  <c r="V27" i="17"/>
  <c r="V28" i="17"/>
  <c r="V29" i="17"/>
  <c r="V30" i="17"/>
  <c r="V31" i="17"/>
  <c r="K20" i="19"/>
  <c r="J20" i="19"/>
  <c r="H20" i="19"/>
  <c r="I20" i="19"/>
  <c r="G20" i="19"/>
  <c r="F20" i="19"/>
  <c r="E20" i="19"/>
  <c r="D20" i="19"/>
  <c r="K19" i="19"/>
  <c r="J19" i="19"/>
  <c r="H19" i="19"/>
  <c r="I19" i="19"/>
  <c r="G19" i="19"/>
  <c r="F19" i="19"/>
  <c r="E19" i="19"/>
  <c r="D19" i="19"/>
  <c r="J17" i="19"/>
  <c r="H21" i="17"/>
  <c r="Q21" i="17"/>
  <c r="H17" i="19"/>
  <c r="I17" i="19"/>
  <c r="F17" i="19"/>
  <c r="D17" i="19"/>
  <c r="B17" i="19"/>
  <c r="J16" i="19"/>
  <c r="H20" i="17"/>
  <c r="Q20" i="17"/>
  <c r="H16" i="19"/>
  <c r="I16" i="19"/>
  <c r="F16" i="19"/>
  <c r="D16" i="19"/>
  <c r="B16" i="19"/>
  <c r="J15" i="19"/>
  <c r="H19" i="17"/>
  <c r="Q19" i="17"/>
  <c r="H15" i="19"/>
  <c r="I15" i="19"/>
  <c r="F15" i="19"/>
  <c r="D15" i="19"/>
  <c r="B15" i="19"/>
  <c r="J14" i="19"/>
  <c r="H18" i="17"/>
  <c r="Q18" i="17"/>
  <c r="H14" i="19"/>
  <c r="I14" i="19"/>
  <c r="F14" i="19"/>
  <c r="D14" i="19"/>
  <c r="B14" i="19"/>
  <c r="J13" i="19"/>
  <c r="H17" i="17"/>
  <c r="Q17" i="17"/>
  <c r="H13" i="19"/>
  <c r="I13" i="19"/>
  <c r="F13" i="19"/>
  <c r="D13" i="19"/>
  <c r="B13" i="19"/>
  <c r="V17" i="17"/>
  <c r="V18" i="17"/>
  <c r="V19" i="17"/>
  <c r="V20" i="17"/>
  <c r="V21" i="17"/>
  <c r="K12" i="19"/>
  <c r="J12" i="19"/>
  <c r="H12" i="19"/>
  <c r="I12" i="19"/>
  <c r="G12" i="19"/>
  <c r="F12" i="19"/>
  <c r="E12" i="19"/>
  <c r="D12" i="19"/>
  <c r="J11" i="19"/>
  <c r="H13" i="17"/>
  <c r="Q13" i="17"/>
  <c r="H11" i="19"/>
  <c r="I11" i="19"/>
  <c r="F11" i="19"/>
  <c r="D11" i="19"/>
  <c r="B11" i="19"/>
  <c r="J10" i="19"/>
  <c r="H12" i="17"/>
  <c r="Q12" i="17"/>
  <c r="H10" i="19"/>
  <c r="I10" i="19"/>
  <c r="F10" i="19"/>
  <c r="D10" i="19"/>
  <c r="B10" i="19"/>
  <c r="J9" i="19"/>
  <c r="H11" i="17"/>
  <c r="Q11" i="17"/>
  <c r="H9" i="19"/>
  <c r="I9" i="19"/>
  <c r="F9" i="19"/>
  <c r="D9" i="19"/>
  <c r="B9" i="19"/>
  <c r="J8" i="19"/>
  <c r="H10" i="17"/>
  <c r="Q10" i="17"/>
  <c r="H8" i="19"/>
  <c r="I8" i="19"/>
  <c r="F8" i="19"/>
  <c r="D8" i="19"/>
  <c r="B8" i="19"/>
  <c r="J7" i="19"/>
  <c r="H9" i="17"/>
  <c r="Q9" i="17"/>
  <c r="H7" i="19"/>
  <c r="I7" i="19"/>
  <c r="F7" i="19"/>
  <c r="D7" i="19"/>
  <c r="B7" i="19"/>
  <c r="V9" i="17"/>
  <c r="V10" i="17"/>
  <c r="V11" i="17"/>
  <c r="V12" i="17"/>
  <c r="V13" i="17"/>
  <c r="K6" i="19"/>
  <c r="J6" i="19"/>
  <c r="H6" i="19"/>
  <c r="I6" i="19"/>
  <c r="G6" i="19"/>
  <c r="F6" i="19"/>
  <c r="E6" i="19"/>
  <c r="D6" i="19"/>
  <c r="K5" i="19"/>
  <c r="J5" i="19"/>
  <c r="H5" i="19"/>
  <c r="I5" i="19"/>
  <c r="G5" i="19"/>
  <c r="F5" i="19"/>
  <c r="E5" i="19"/>
  <c r="D5" i="19"/>
  <c r="J73" i="18"/>
  <c r="H73" i="18"/>
  <c r="I73" i="18"/>
  <c r="F73" i="18"/>
  <c r="D73" i="18"/>
  <c r="B73" i="18"/>
  <c r="J72" i="18"/>
  <c r="H72" i="18"/>
  <c r="I72" i="18"/>
  <c r="F72" i="18"/>
  <c r="D72" i="18"/>
  <c r="B72" i="18"/>
  <c r="J71" i="18"/>
  <c r="H71" i="18"/>
  <c r="I71" i="18"/>
  <c r="F71" i="18"/>
  <c r="D71" i="18"/>
  <c r="B71" i="18"/>
  <c r="J70" i="18"/>
  <c r="H70" i="18"/>
  <c r="I70" i="18"/>
  <c r="F70" i="18"/>
  <c r="D70" i="18"/>
  <c r="B70" i="18"/>
  <c r="J69" i="18"/>
  <c r="H69" i="18"/>
  <c r="I69" i="18"/>
  <c r="F69" i="18"/>
  <c r="D69" i="18"/>
  <c r="B69" i="18"/>
  <c r="K68" i="18"/>
  <c r="J68" i="18"/>
  <c r="H68" i="18"/>
  <c r="I68" i="18"/>
  <c r="G68" i="18"/>
  <c r="F68" i="18"/>
  <c r="E68" i="18"/>
  <c r="D68" i="18"/>
  <c r="J67" i="18"/>
  <c r="H67" i="18"/>
  <c r="I67" i="18"/>
  <c r="F67" i="18"/>
  <c r="D67" i="18"/>
  <c r="B67" i="18"/>
  <c r="J66" i="18"/>
  <c r="H66" i="18"/>
  <c r="I66" i="18"/>
  <c r="F66" i="18"/>
  <c r="D66" i="18"/>
  <c r="B66" i="18"/>
  <c r="J65" i="18"/>
  <c r="H65" i="18"/>
  <c r="I65" i="18"/>
  <c r="F65" i="18"/>
  <c r="D65" i="18"/>
  <c r="B65" i="18"/>
  <c r="J64" i="18"/>
  <c r="H64" i="18"/>
  <c r="I64" i="18"/>
  <c r="F64" i="18"/>
  <c r="D64" i="18"/>
  <c r="B64" i="18"/>
  <c r="J63" i="18"/>
  <c r="H63" i="18"/>
  <c r="I63" i="18"/>
  <c r="F63" i="18"/>
  <c r="D63" i="18"/>
  <c r="B63" i="18"/>
  <c r="K62" i="18"/>
  <c r="J62" i="18"/>
  <c r="H62" i="18"/>
  <c r="I62" i="18"/>
  <c r="G62" i="18"/>
  <c r="F62" i="18"/>
  <c r="E62" i="18"/>
  <c r="D62" i="18"/>
  <c r="K61" i="18"/>
  <c r="J61" i="18"/>
  <c r="H61" i="18"/>
  <c r="I61" i="18"/>
  <c r="G61" i="18"/>
  <c r="F61" i="18"/>
  <c r="E61" i="18"/>
  <c r="D61" i="18"/>
  <c r="J59" i="18"/>
  <c r="H59" i="18"/>
  <c r="I59" i="18"/>
  <c r="F59" i="18"/>
  <c r="D59" i="18"/>
  <c r="B59" i="18"/>
  <c r="J58" i="18"/>
  <c r="H58" i="18"/>
  <c r="I58" i="18"/>
  <c r="F58" i="18"/>
  <c r="D58" i="18"/>
  <c r="B58" i="18"/>
  <c r="J57" i="18"/>
  <c r="H57" i="18"/>
  <c r="I57" i="18"/>
  <c r="F57" i="18"/>
  <c r="D57" i="18"/>
  <c r="B57" i="18"/>
  <c r="J56" i="18"/>
  <c r="H56" i="18"/>
  <c r="I56" i="18"/>
  <c r="F56" i="18"/>
  <c r="D56" i="18"/>
  <c r="B56" i="18"/>
  <c r="J55" i="18"/>
  <c r="H55" i="18"/>
  <c r="I55" i="18"/>
  <c r="F55" i="18"/>
  <c r="D55" i="18"/>
  <c r="B55" i="18"/>
  <c r="K54" i="18"/>
  <c r="J54" i="18"/>
  <c r="H54" i="18"/>
  <c r="I54" i="18"/>
  <c r="G54" i="18"/>
  <c r="F54" i="18"/>
  <c r="E54" i="18"/>
  <c r="D54" i="18"/>
  <c r="J53" i="18"/>
  <c r="H53" i="18"/>
  <c r="I53" i="18"/>
  <c r="F53" i="18"/>
  <c r="D53" i="18"/>
  <c r="B53" i="18"/>
  <c r="J52" i="18"/>
  <c r="H52" i="18"/>
  <c r="I52" i="18"/>
  <c r="F52" i="18"/>
  <c r="D52" i="18"/>
  <c r="B52" i="18"/>
  <c r="J51" i="18"/>
  <c r="H51" i="18"/>
  <c r="I51" i="18"/>
  <c r="F51" i="18"/>
  <c r="D51" i="18"/>
  <c r="B51" i="18"/>
  <c r="J50" i="18"/>
  <c r="H50" i="18"/>
  <c r="I50" i="18"/>
  <c r="F50" i="18"/>
  <c r="D50" i="18"/>
  <c r="B50" i="18"/>
  <c r="J49" i="18"/>
  <c r="H49" i="18"/>
  <c r="I49" i="18"/>
  <c r="F49" i="18"/>
  <c r="D49" i="18"/>
  <c r="B49" i="18"/>
  <c r="K48" i="18"/>
  <c r="J48" i="18"/>
  <c r="H48" i="18"/>
  <c r="I48" i="18"/>
  <c r="G48" i="18"/>
  <c r="F48" i="18"/>
  <c r="E48" i="18"/>
  <c r="D48" i="18"/>
  <c r="K47" i="18"/>
  <c r="J47" i="18"/>
  <c r="H47" i="18"/>
  <c r="I47" i="18"/>
  <c r="G47" i="18"/>
  <c r="F47" i="18"/>
  <c r="E47" i="18"/>
  <c r="D47" i="18"/>
  <c r="J45" i="18"/>
  <c r="H45" i="18"/>
  <c r="I45" i="18"/>
  <c r="F45" i="18"/>
  <c r="D45" i="18"/>
  <c r="B45" i="18"/>
  <c r="J44" i="18"/>
  <c r="H44" i="18"/>
  <c r="I44" i="18"/>
  <c r="F44" i="18"/>
  <c r="D44" i="18"/>
  <c r="B44" i="18"/>
  <c r="J43" i="18"/>
  <c r="H43" i="18"/>
  <c r="I43" i="18"/>
  <c r="F43" i="18"/>
  <c r="D43" i="18"/>
  <c r="B43" i="18"/>
  <c r="J42" i="18"/>
  <c r="H42" i="18"/>
  <c r="I42" i="18"/>
  <c r="F42" i="18"/>
  <c r="D42" i="18"/>
  <c r="B42" i="18"/>
  <c r="J41" i="18"/>
  <c r="H41" i="18"/>
  <c r="I41" i="18"/>
  <c r="F41" i="18"/>
  <c r="D41" i="18"/>
  <c r="B41" i="18"/>
  <c r="K40" i="18"/>
  <c r="J40" i="18"/>
  <c r="H40" i="18"/>
  <c r="I40" i="18"/>
  <c r="G40" i="18"/>
  <c r="F40" i="18"/>
  <c r="E40" i="18"/>
  <c r="D40" i="18"/>
  <c r="J39" i="18"/>
  <c r="H39" i="18"/>
  <c r="I39" i="18"/>
  <c r="F39" i="18"/>
  <c r="D39" i="18"/>
  <c r="B39" i="18"/>
  <c r="J38" i="18"/>
  <c r="H38" i="18"/>
  <c r="I38" i="18"/>
  <c r="F38" i="18"/>
  <c r="D38" i="18"/>
  <c r="B38" i="18"/>
  <c r="J37" i="18"/>
  <c r="H37" i="18"/>
  <c r="I37" i="18"/>
  <c r="F37" i="18"/>
  <c r="D37" i="18"/>
  <c r="B37" i="18"/>
  <c r="J36" i="18"/>
  <c r="H36" i="18"/>
  <c r="I36" i="18"/>
  <c r="F36" i="18"/>
  <c r="D36" i="18"/>
  <c r="B36" i="18"/>
  <c r="J35" i="18"/>
  <c r="H35" i="18"/>
  <c r="I35" i="18"/>
  <c r="F35" i="18"/>
  <c r="D35" i="18"/>
  <c r="B35" i="18"/>
  <c r="K34" i="18"/>
  <c r="J34" i="18"/>
  <c r="H34" i="18"/>
  <c r="I34" i="18"/>
  <c r="G34" i="18"/>
  <c r="F34" i="18"/>
  <c r="E34" i="18"/>
  <c r="D34" i="18"/>
  <c r="K33" i="18"/>
  <c r="J33" i="18"/>
  <c r="H33" i="18"/>
  <c r="I33" i="18"/>
  <c r="G33" i="18"/>
  <c r="F33" i="18"/>
  <c r="E33" i="18"/>
  <c r="D33" i="18"/>
  <c r="J31" i="18"/>
  <c r="H31" i="18"/>
  <c r="I31" i="18"/>
  <c r="F31" i="18"/>
  <c r="D31" i="18"/>
  <c r="B31" i="18"/>
  <c r="J30" i="18"/>
  <c r="H30" i="18"/>
  <c r="I30" i="18"/>
  <c r="F30" i="18"/>
  <c r="D30" i="18"/>
  <c r="B30" i="18"/>
  <c r="J29" i="18"/>
  <c r="H29" i="18"/>
  <c r="I29" i="18"/>
  <c r="F29" i="18"/>
  <c r="D29" i="18"/>
  <c r="B29" i="18"/>
  <c r="J28" i="18"/>
  <c r="H28" i="18"/>
  <c r="I28" i="18"/>
  <c r="F28" i="18"/>
  <c r="D28" i="18"/>
  <c r="B28" i="18"/>
  <c r="J27" i="18"/>
  <c r="H27" i="18"/>
  <c r="I27" i="18"/>
  <c r="F27" i="18"/>
  <c r="D27" i="18"/>
  <c r="B27" i="18"/>
  <c r="K26" i="18"/>
  <c r="J26" i="18"/>
  <c r="H26" i="18"/>
  <c r="I26" i="18"/>
  <c r="G26" i="18"/>
  <c r="F26" i="18"/>
  <c r="E26" i="18"/>
  <c r="D26" i="18"/>
  <c r="J25" i="18"/>
  <c r="H25" i="18"/>
  <c r="I25" i="18"/>
  <c r="F25" i="18"/>
  <c r="D25" i="18"/>
  <c r="B25" i="18"/>
  <c r="J24" i="18"/>
  <c r="H24" i="18"/>
  <c r="I24" i="18"/>
  <c r="F24" i="18"/>
  <c r="D24" i="18"/>
  <c r="B24" i="18"/>
  <c r="J23" i="18"/>
  <c r="H23" i="18"/>
  <c r="I23" i="18"/>
  <c r="F23" i="18"/>
  <c r="D23" i="18"/>
  <c r="B23" i="18"/>
  <c r="J22" i="18"/>
  <c r="H22" i="18"/>
  <c r="I22" i="18"/>
  <c r="F22" i="18"/>
  <c r="D22" i="18"/>
  <c r="B22" i="18"/>
  <c r="J21" i="18"/>
  <c r="H21" i="18"/>
  <c r="I21" i="18"/>
  <c r="F21" i="18"/>
  <c r="D21" i="18"/>
  <c r="B21" i="18"/>
  <c r="K20" i="18"/>
  <c r="J20" i="18"/>
  <c r="H20" i="18"/>
  <c r="I20" i="18"/>
  <c r="G20" i="18"/>
  <c r="F20" i="18"/>
  <c r="E20" i="18"/>
  <c r="D20" i="18"/>
  <c r="K19" i="18"/>
  <c r="J19" i="18"/>
  <c r="H19" i="18"/>
  <c r="I19" i="18"/>
  <c r="G19" i="18"/>
  <c r="F19" i="18"/>
  <c r="E19" i="18"/>
  <c r="D19" i="18"/>
  <c r="J17" i="18"/>
  <c r="H17" i="18"/>
  <c r="I17" i="18"/>
  <c r="F17" i="18"/>
  <c r="D17" i="18"/>
  <c r="B17" i="18"/>
  <c r="J16" i="18"/>
  <c r="H16" i="18"/>
  <c r="I16" i="18"/>
  <c r="F16" i="18"/>
  <c r="D16" i="18"/>
  <c r="B16" i="18"/>
  <c r="J15" i="18"/>
  <c r="H15" i="18"/>
  <c r="I15" i="18"/>
  <c r="F15" i="18"/>
  <c r="D15" i="18"/>
  <c r="B15" i="18"/>
  <c r="J14" i="18"/>
  <c r="H14" i="18"/>
  <c r="I14" i="18"/>
  <c r="F14" i="18"/>
  <c r="D14" i="18"/>
  <c r="B14" i="18"/>
  <c r="J13" i="18"/>
  <c r="H13" i="18"/>
  <c r="I13" i="18"/>
  <c r="F13" i="18"/>
  <c r="D13" i="18"/>
  <c r="B13" i="18"/>
  <c r="K12" i="18"/>
  <c r="J12" i="18"/>
  <c r="H12" i="18"/>
  <c r="I12" i="18"/>
  <c r="G12" i="18"/>
  <c r="F12" i="18"/>
  <c r="E12" i="18"/>
  <c r="D12" i="18"/>
  <c r="J11" i="18"/>
  <c r="H11" i="18"/>
  <c r="I11" i="18"/>
  <c r="F11" i="18"/>
  <c r="D11" i="18"/>
  <c r="B11" i="18"/>
  <c r="J10" i="18"/>
  <c r="H10" i="18"/>
  <c r="I10" i="18"/>
  <c r="F10" i="18"/>
  <c r="D10" i="18"/>
  <c r="B10" i="18"/>
  <c r="J9" i="18"/>
  <c r="H9" i="18"/>
  <c r="I9" i="18"/>
  <c r="F9" i="18"/>
  <c r="D9" i="18"/>
  <c r="B9" i="18"/>
  <c r="J8" i="18"/>
  <c r="H8" i="18"/>
  <c r="I8" i="18"/>
  <c r="F8" i="18"/>
  <c r="D8" i="18"/>
  <c r="B8" i="18"/>
  <c r="J7" i="18"/>
  <c r="H7" i="18"/>
  <c r="I7" i="18"/>
  <c r="F7" i="18"/>
  <c r="D7" i="18"/>
  <c r="B7" i="18"/>
  <c r="K6" i="18"/>
  <c r="J6" i="18"/>
  <c r="H6" i="18"/>
  <c r="I6" i="18"/>
  <c r="G6" i="18"/>
  <c r="F6" i="18"/>
  <c r="E6" i="18"/>
  <c r="D6" i="18"/>
  <c r="K5" i="18"/>
  <c r="J5" i="18"/>
  <c r="H5" i="18"/>
  <c r="I5" i="18"/>
  <c r="G5" i="18"/>
  <c r="F5" i="18"/>
  <c r="E5" i="18"/>
  <c r="D5" i="18"/>
  <c r="V88" i="17"/>
  <c r="Q88" i="17"/>
  <c r="H88" i="17"/>
  <c r="V87" i="17"/>
  <c r="Q87" i="17"/>
  <c r="H87" i="17"/>
  <c r="V86" i="17"/>
  <c r="Q86" i="17"/>
  <c r="H86" i="17"/>
  <c r="V80" i="17"/>
  <c r="Q80" i="17"/>
  <c r="H80" i="17"/>
  <c r="V79" i="17"/>
  <c r="Q79" i="17"/>
  <c r="H79" i="17"/>
  <c r="V78" i="17"/>
  <c r="Q78" i="17"/>
  <c r="H78" i="17"/>
  <c r="V77" i="17"/>
  <c r="Q77" i="17"/>
  <c r="H77" i="17"/>
  <c r="V76" i="17"/>
  <c r="Q76" i="17"/>
  <c r="H76" i="17"/>
  <c r="V70" i="17"/>
  <c r="Q70" i="17"/>
  <c r="H70" i="17"/>
  <c r="V69" i="17"/>
  <c r="Q69" i="17"/>
  <c r="H69" i="17"/>
  <c r="V68" i="17"/>
  <c r="Q68" i="17"/>
  <c r="H68" i="17"/>
  <c r="V62" i="17"/>
  <c r="Q62" i="17"/>
  <c r="H62" i="17"/>
  <c r="V61" i="17"/>
  <c r="Q61" i="17"/>
  <c r="H61" i="17"/>
  <c r="V60" i="17"/>
  <c r="Q60" i="17"/>
  <c r="H60" i="17"/>
  <c r="V59" i="17"/>
  <c r="Q59" i="17"/>
  <c r="H59" i="17"/>
  <c r="V58" i="17"/>
  <c r="Q58" i="17"/>
  <c r="H58" i="17"/>
  <c r="V52" i="17"/>
  <c r="Q52" i="17"/>
  <c r="H52" i="17"/>
  <c r="V51" i="17"/>
  <c r="Q51" i="17"/>
  <c r="H51" i="17"/>
  <c r="V50" i="17"/>
  <c r="Q50" i="17"/>
  <c r="H50" i="17"/>
  <c r="V44" i="17"/>
  <c r="Q44" i="17"/>
  <c r="H44" i="17"/>
  <c r="V43" i="17"/>
  <c r="Q43" i="17"/>
  <c r="H43" i="17"/>
  <c r="V42" i="17"/>
  <c r="Q42" i="17"/>
  <c r="H42" i="17"/>
  <c r="V41" i="17"/>
  <c r="Q41" i="17"/>
  <c r="H41" i="17"/>
  <c r="V40" i="17"/>
  <c r="Q40" i="17"/>
  <c r="H40" i="17"/>
  <c r="V34" i="17"/>
  <c r="Q34" i="17"/>
  <c r="H34" i="17"/>
  <c r="V33" i="17"/>
  <c r="Q33" i="17"/>
  <c r="H33" i="17"/>
  <c r="V32" i="17"/>
  <c r="Q32" i="17"/>
  <c r="H32" i="17"/>
  <c r="V26" i="17"/>
  <c r="Q26" i="17"/>
  <c r="H26" i="17"/>
  <c r="V25" i="17"/>
  <c r="Q25" i="17"/>
  <c r="H25" i="17"/>
  <c r="V24" i="17"/>
  <c r="Q24" i="17"/>
  <c r="H24" i="17"/>
  <c r="V23" i="17"/>
  <c r="Q23" i="17"/>
  <c r="H23" i="17"/>
  <c r="V22" i="17"/>
  <c r="Q22" i="17"/>
  <c r="H22" i="17"/>
  <c r="V16" i="17"/>
  <c r="H16" i="17"/>
  <c r="V15" i="17"/>
  <c r="H15" i="17"/>
  <c r="V14" i="17"/>
  <c r="H14" i="17"/>
  <c r="V93" i="8"/>
  <c r="K68" i="9"/>
  <c r="H93" i="8"/>
  <c r="Q93" i="8"/>
  <c r="H73" i="9"/>
  <c r="H89" i="8"/>
  <c r="Q89" i="8"/>
  <c r="H69" i="9"/>
  <c r="H68" i="9"/>
  <c r="G68" i="9"/>
  <c r="E68" i="9"/>
  <c r="V81" i="8"/>
  <c r="K62" i="9"/>
  <c r="H81" i="8"/>
  <c r="Q81" i="8"/>
  <c r="H63" i="9"/>
  <c r="H62" i="9"/>
  <c r="G62" i="9"/>
  <c r="E62" i="9"/>
  <c r="K54" i="9"/>
  <c r="H75" i="8"/>
  <c r="H59" i="9"/>
  <c r="H54" i="9"/>
  <c r="G54" i="9"/>
  <c r="E54" i="9"/>
  <c r="K48" i="9"/>
  <c r="H67" i="8"/>
  <c r="H53" i="9"/>
  <c r="H48" i="9"/>
  <c r="G48" i="9"/>
  <c r="E48" i="9"/>
  <c r="K40" i="9"/>
  <c r="H57" i="8"/>
  <c r="H45" i="9"/>
  <c r="H40" i="9"/>
  <c r="G40" i="9"/>
  <c r="E40" i="9"/>
  <c r="K34" i="9"/>
  <c r="H49" i="8"/>
  <c r="H39" i="9"/>
  <c r="H34" i="9"/>
  <c r="G34" i="9"/>
  <c r="E34" i="9"/>
  <c r="V39" i="8"/>
  <c r="K26" i="9"/>
  <c r="H39" i="8"/>
  <c r="H31" i="9"/>
  <c r="H26" i="9"/>
  <c r="G26" i="9"/>
  <c r="E26" i="9"/>
  <c r="V21" i="8"/>
  <c r="K12" i="9"/>
  <c r="H20" i="8"/>
  <c r="H16" i="9"/>
  <c r="H21" i="8"/>
  <c r="H17" i="9"/>
  <c r="H12" i="9"/>
  <c r="G12" i="9"/>
  <c r="E12" i="9"/>
  <c r="H59" i="10"/>
  <c r="H54" i="10"/>
  <c r="H53" i="10"/>
  <c r="H48" i="10"/>
  <c r="H45" i="10"/>
  <c r="H40" i="10"/>
  <c r="H39" i="10"/>
  <c r="H34" i="10"/>
  <c r="J39" i="10"/>
  <c r="I39" i="10"/>
  <c r="F39" i="10"/>
  <c r="D39" i="10"/>
  <c r="B39" i="10"/>
  <c r="H27" i="10"/>
  <c r="H28" i="10"/>
  <c r="H29" i="10"/>
  <c r="H30" i="10"/>
  <c r="H31" i="10"/>
  <c r="H26" i="10"/>
  <c r="H13" i="10"/>
  <c r="H14" i="10"/>
  <c r="H15" i="10"/>
  <c r="H16" i="10"/>
  <c r="H17" i="10"/>
  <c r="H12" i="10"/>
  <c r="H69" i="10"/>
  <c r="H70" i="10"/>
  <c r="H71" i="10"/>
  <c r="H72" i="10"/>
  <c r="H73" i="10"/>
  <c r="H68" i="10"/>
  <c r="H63" i="10"/>
  <c r="H64" i="10"/>
  <c r="H65" i="10"/>
  <c r="H66" i="10"/>
  <c r="H67" i="10"/>
  <c r="H62" i="10"/>
  <c r="J73" i="10"/>
  <c r="I73" i="10"/>
  <c r="F73" i="10"/>
  <c r="D73" i="10"/>
  <c r="B73" i="10"/>
  <c r="J72" i="10"/>
  <c r="I72" i="10"/>
  <c r="F72" i="10"/>
  <c r="D72" i="10"/>
  <c r="B72" i="10"/>
  <c r="J71" i="10"/>
  <c r="I71" i="10"/>
  <c r="F71" i="10"/>
  <c r="D71" i="10"/>
  <c r="B71" i="10"/>
  <c r="J67" i="10"/>
  <c r="I67" i="10"/>
  <c r="F67" i="10"/>
  <c r="D67" i="10"/>
  <c r="B67" i="10"/>
  <c r="J59" i="10"/>
  <c r="I59" i="10"/>
  <c r="F59" i="10"/>
  <c r="D59" i="10"/>
  <c r="B59" i="10"/>
  <c r="J53" i="10"/>
  <c r="I53" i="10"/>
  <c r="F53" i="10"/>
  <c r="D53" i="10"/>
  <c r="B53" i="10"/>
  <c r="J45" i="10"/>
  <c r="I45" i="10"/>
  <c r="F45" i="10"/>
  <c r="D45" i="10"/>
  <c r="B45" i="10"/>
  <c r="J44" i="10"/>
  <c r="H44" i="10"/>
  <c r="I44" i="10"/>
  <c r="F44" i="10"/>
  <c r="D44" i="10"/>
  <c r="B44" i="10"/>
  <c r="J43" i="10"/>
  <c r="H43" i="10"/>
  <c r="I43" i="10"/>
  <c r="F43" i="10"/>
  <c r="D43" i="10"/>
  <c r="B43" i="10"/>
  <c r="K68" i="10"/>
  <c r="G68" i="10"/>
  <c r="E68" i="10"/>
  <c r="K62" i="10"/>
  <c r="G62" i="10"/>
  <c r="E62" i="10"/>
  <c r="E54" i="10"/>
  <c r="G54" i="10"/>
  <c r="K54" i="10"/>
  <c r="K48" i="10"/>
  <c r="G48" i="10"/>
  <c r="E48" i="10"/>
  <c r="E40" i="10"/>
  <c r="G40" i="10"/>
  <c r="K40" i="10"/>
  <c r="K34" i="10"/>
  <c r="G34" i="10"/>
  <c r="E34" i="10"/>
  <c r="E26" i="10"/>
  <c r="G26" i="10"/>
  <c r="K26" i="10"/>
  <c r="G12" i="10"/>
  <c r="E12" i="10"/>
  <c r="K12" i="10"/>
  <c r="H9" i="8"/>
  <c r="J31" i="10"/>
  <c r="I31" i="10"/>
  <c r="F31" i="10"/>
  <c r="D31" i="10"/>
  <c r="B31" i="10"/>
  <c r="J30" i="10"/>
  <c r="I30" i="10"/>
  <c r="F30" i="10"/>
  <c r="D30" i="10"/>
  <c r="B30" i="10"/>
  <c r="J29" i="10"/>
  <c r="I29" i="10"/>
  <c r="F29" i="10"/>
  <c r="D29" i="10"/>
  <c r="B29" i="10"/>
  <c r="J28" i="10"/>
  <c r="I28" i="10"/>
  <c r="F28" i="10"/>
  <c r="D28" i="10"/>
  <c r="B28" i="10"/>
  <c r="B14" i="10"/>
  <c r="J17" i="10"/>
  <c r="I17" i="10"/>
  <c r="F17" i="10"/>
  <c r="D17" i="10"/>
  <c r="B17" i="10"/>
  <c r="J73" i="9"/>
  <c r="I73" i="9"/>
  <c r="F73" i="9"/>
  <c r="D73" i="9"/>
  <c r="B73" i="9"/>
  <c r="J72" i="9"/>
  <c r="H72" i="9"/>
  <c r="I72" i="9"/>
  <c r="F72" i="9"/>
  <c r="D72" i="9"/>
  <c r="B72" i="9"/>
  <c r="J71" i="9"/>
  <c r="H71" i="9"/>
  <c r="I71" i="9"/>
  <c r="F71" i="9"/>
  <c r="D71" i="9"/>
  <c r="B71" i="9"/>
  <c r="V92" i="8"/>
  <c r="Q92" i="8"/>
  <c r="H92" i="8"/>
  <c r="V91" i="8"/>
  <c r="Q91" i="8"/>
  <c r="H91" i="8"/>
  <c r="J67" i="9"/>
  <c r="H85" i="8"/>
  <c r="Q85" i="8"/>
  <c r="H67" i="9"/>
  <c r="I67" i="9"/>
  <c r="F67" i="9"/>
  <c r="D67" i="9"/>
  <c r="B67" i="9"/>
  <c r="V85" i="8"/>
  <c r="J59" i="9"/>
  <c r="Q75" i="8"/>
  <c r="I59" i="9"/>
  <c r="F59" i="9"/>
  <c r="D59" i="9"/>
  <c r="B59" i="9"/>
  <c r="V75" i="8"/>
  <c r="J53" i="9"/>
  <c r="Q67" i="8"/>
  <c r="I53" i="9"/>
  <c r="F53" i="9"/>
  <c r="D53" i="9"/>
  <c r="B53" i="9"/>
  <c r="V67" i="8"/>
  <c r="J45" i="9"/>
  <c r="Q57" i="8"/>
  <c r="I45" i="9"/>
  <c r="F45" i="9"/>
  <c r="D45" i="9"/>
  <c r="B45" i="9"/>
  <c r="J44" i="9"/>
  <c r="H56" i="8"/>
  <c r="Q56" i="8"/>
  <c r="H44" i="9"/>
  <c r="I44" i="9"/>
  <c r="F44" i="9"/>
  <c r="D44" i="9"/>
  <c r="B44" i="9"/>
  <c r="J43" i="9"/>
  <c r="H55" i="8"/>
  <c r="Q55" i="8"/>
  <c r="H43" i="9"/>
  <c r="I43" i="9"/>
  <c r="F43" i="9"/>
  <c r="D43" i="9"/>
  <c r="B43" i="9"/>
  <c r="V57" i="8"/>
  <c r="V56" i="8"/>
  <c r="V55" i="8"/>
  <c r="B39" i="9"/>
  <c r="J39" i="9"/>
  <c r="Q49" i="8"/>
  <c r="I39" i="9"/>
  <c r="F39" i="9"/>
  <c r="D39" i="9"/>
  <c r="V49" i="8"/>
  <c r="J31" i="9"/>
  <c r="Q39" i="8"/>
  <c r="I31" i="9"/>
  <c r="F31" i="9"/>
  <c r="D31" i="9"/>
  <c r="B31" i="9"/>
  <c r="J30" i="9"/>
  <c r="H38" i="8"/>
  <c r="Q38" i="8"/>
  <c r="H30" i="9"/>
  <c r="I30" i="9"/>
  <c r="F30" i="9"/>
  <c r="D30" i="9"/>
  <c r="B30" i="9"/>
  <c r="J29" i="9"/>
  <c r="H37" i="8"/>
  <c r="Q37" i="8"/>
  <c r="H29" i="9"/>
  <c r="I29" i="9"/>
  <c r="F29" i="9"/>
  <c r="D29" i="9"/>
  <c r="B29" i="9"/>
  <c r="J28" i="9"/>
  <c r="H36" i="8"/>
  <c r="Q36" i="8"/>
  <c r="H28" i="9"/>
  <c r="I28" i="9"/>
  <c r="F28" i="9"/>
  <c r="D28" i="9"/>
  <c r="B28" i="9"/>
  <c r="V38" i="8"/>
  <c r="V37" i="8"/>
  <c r="V36" i="8"/>
  <c r="J17" i="9"/>
  <c r="Q21" i="8"/>
  <c r="I17" i="9"/>
  <c r="F17" i="9"/>
  <c r="D17" i="9"/>
  <c r="B17" i="9"/>
  <c r="H10" i="8"/>
  <c r="H11" i="8"/>
  <c r="H12" i="8"/>
  <c r="H13" i="8"/>
  <c r="E6" i="9"/>
  <c r="D6" i="9"/>
  <c r="H9" i="14"/>
  <c r="E6" i="15"/>
  <c r="E5" i="15"/>
  <c r="D5" i="15"/>
  <c r="J61" i="16"/>
  <c r="H90" i="14"/>
  <c r="Q90" i="14"/>
  <c r="H61" i="16"/>
  <c r="I61" i="16"/>
  <c r="F61" i="16"/>
  <c r="D61" i="16"/>
  <c r="B61" i="16"/>
  <c r="J60" i="16"/>
  <c r="H89" i="14"/>
  <c r="Q89" i="14"/>
  <c r="H60" i="16"/>
  <c r="I60" i="16"/>
  <c r="F60" i="16"/>
  <c r="D60" i="16"/>
  <c r="B60" i="16"/>
  <c r="V89" i="14"/>
  <c r="V90" i="14"/>
  <c r="K59" i="16"/>
  <c r="J59" i="16"/>
  <c r="H59" i="16"/>
  <c r="I59" i="16"/>
  <c r="G59" i="16"/>
  <c r="F59" i="16"/>
  <c r="E59" i="16"/>
  <c r="D59" i="16"/>
  <c r="J58" i="16"/>
  <c r="H84" i="14"/>
  <c r="Q84" i="14"/>
  <c r="H58" i="16"/>
  <c r="I58" i="16"/>
  <c r="F58" i="16"/>
  <c r="D58" i="16"/>
  <c r="B58" i="16"/>
  <c r="J57" i="16"/>
  <c r="H83" i="14"/>
  <c r="Q83" i="14"/>
  <c r="H57" i="16"/>
  <c r="I57" i="16"/>
  <c r="F57" i="16"/>
  <c r="D57" i="16"/>
  <c r="B57" i="16"/>
  <c r="J56" i="16"/>
  <c r="H82" i="14"/>
  <c r="Q82" i="14"/>
  <c r="H56" i="16"/>
  <c r="I56" i="16"/>
  <c r="F56" i="16"/>
  <c r="D56" i="16"/>
  <c r="B56" i="16"/>
  <c r="J55" i="16"/>
  <c r="H81" i="14"/>
  <c r="Q81" i="14"/>
  <c r="H55" i="16"/>
  <c r="I55" i="16"/>
  <c r="F55" i="16"/>
  <c r="D55" i="16"/>
  <c r="B55" i="16"/>
  <c r="V81" i="14"/>
  <c r="V82" i="14"/>
  <c r="V83" i="14"/>
  <c r="V84" i="14"/>
  <c r="K54" i="16"/>
  <c r="J54" i="16"/>
  <c r="H54" i="16"/>
  <c r="I54" i="16"/>
  <c r="G54" i="16"/>
  <c r="F54" i="16"/>
  <c r="E54" i="16"/>
  <c r="D54" i="16"/>
  <c r="K53" i="16"/>
  <c r="J53" i="16"/>
  <c r="H53" i="16"/>
  <c r="I53" i="16"/>
  <c r="G53" i="16"/>
  <c r="F53" i="16"/>
  <c r="E53" i="16"/>
  <c r="D53" i="16"/>
  <c r="J51" i="16"/>
  <c r="H74" i="14"/>
  <c r="Q74" i="14"/>
  <c r="H51" i="16"/>
  <c r="I51" i="16"/>
  <c r="F51" i="16"/>
  <c r="D51" i="16"/>
  <c r="B51" i="16"/>
  <c r="J50" i="16"/>
  <c r="H73" i="14"/>
  <c r="Q73" i="14"/>
  <c r="H50" i="16"/>
  <c r="I50" i="16"/>
  <c r="F50" i="16"/>
  <c r="D50" i="16"/>
  <c r="B50" i="16"/>
  <c r="J49" i="16"/>
  <c r="H72" i="14"/>
  <c r="Q72" i="14"/>
  <c r="H49" i="16"/>
  <c r="I49" i="16"/>
  <c r="F49" i="16"/>
  <c r="D49" i="16"/>
  <c r="B49" i="16"/>
  <c r="J48" i="16"/>
  <c r="H71" i="14"/>
  <c r="Q71" i="14"/>
  <c r="H48" i="16"/>
  <c r="I48" i="16"/>
  <c r="F48" i="16"/>
  <c r="D48" i="16"/>
  <c r="B48" i="16"/>
  <c r="V71" i="14"/>
  <c r="V72" i="14"/>
  <c r="V73" i="14"/>
  <c r="V74" i="14"/>
  <c r="K47" i="16"/>
  <c r="J47" i="16"/>
  <c r="H47" i="16"/>
  <c r="I47" i="16"/>
  <c r="G47" i="16"/>
  <c r="F47" i="16"/>
  <c r="E47" i="16"/>
  <c r="D47" i="16"/>
  <c r="J46" i="16"/>
  <c r="H66" i="14"/>
  <c r="Q66" i="14"/>
  <c r="H46" i="16"/>
  <c r="I46" i="16"/>
  <c r="F46" i="16"/>
  <c r="D46" i="16"/>
  <c r="B46" i="16"/>
  <c r="J45" i="16"/>
  <c r="H65" i="14"/>
  <c r="Q65" i="14"/>
  <c r="H45" i="16"/>
  <c r="I45" i="16"/>
  <c r="F45" i="16"/>
  <c r="D45" i="16"/>
  <c r="B45" i="16"/>
  <c r="J44" i="16"/>
  <c r="H64" i="14"/>
  <c r="Q64" i="14"/>
  <c r="H44" i="16"/>
  <c r="I44" i="16"/>
  <c r="F44" i="16"/>
  <c r="D44" i="16"/>
  <c r="B44" i="16"/>
  <c r="J43" i="16"/>
  <c r="H63" i="14"/>
  <c r="Q63" i="14"/>
  <c r="H43" i="16"/>
  <c r="I43" i="16"/>
  <c r="F43" i="16"/>
  <c r="D43" i="16"/>
  <c r="B43" i="16"/>
  <c r="V63" i="14"/>
  <c r="V64" i="14"/>
  <c r="V65" i="14"/>
  <c r="V66" i="14"/>
  <c r="K42" i="16"/>
  <c r="J42" i="16"/>
  <c r="H42" i="16"/>
  <c r="I42" i="16"/>
  <c r="G42" i="16"/>
  <c r="F42" i="16"/>
  <c r="E42" i="16"/>
  <c r="D42" i="16"/>
  <c r="K41" i="16"/>
  <c r="J41" i="16"/>
  <c r="H41" i="16"/>
  <c r="I41" i="16"/>
  <c r="G41" i="16"/>
  <c r="F41" i="16"/>
  <c r="E41" i="16"/>
  <c r="D41" i="16"/>
  <c r="J39" i="16"/>
  <c r="H56" i="14"/>
  <c r="Q56" i="14"/>
  <c r="H39" i="16"/>
  <c r="I39" i="16"/>
  <c r="F39" i="16"/>
  <c r="D39" i="16"/>
  <c r="B39" i="16"/>
  <c r="J38" i="16"/>
  <c r="H55" i="14"/>
  <c r="Q55" i="14"/>
  <c r="H38" i="16"/>
  <c r="I38" i="16"/>
  <c r="F38" i="16"/>
  <c r="D38" i="16"/>
  <c r="B38" i="16"/>
  <c r="V55" i="14"/>
  <c r="V56" i="14"/>
  <c r="K37" i="16"/>
  <c r="J37" i="16"/>
  <c r="H37" i="16"/>
  <c r="I37" i="16"/>
  <c r="G37" i="16"/>
  <c r="F37" i="16"/>
  <c r="E37" i="16"/>
  <c r="D37" i="16"/>
  <c r="J36" i="16"/>
  <c r="H50" i="14"/>
  <c r="Q50" i="14"/>
  <c r="H36" i="16"/>
  <c r="I36" i="16"/>
  <c r="F36" i="16"/>
  <c r="D36" i="16"/>
  <c r="B36" i="16"/>
  <c r="J35" i="16"/>
  <c r="H49" i="14"/>
  <c r="Q49" i="14"/>
  <c r="H35" i="16"/>
  <c r="I35" i="16"/>
  <c r="F35" i="16"/>
  <c r="D35" i="16"/>
  <c r="B35" i="16"/>
  <c r="J34" i="16"/>
  <c r="H48" i="14"/>
  <c r="Q48" i="14"/>
  <c r="H34" i="16"/>
  <c r="I34" i="16"/>
  <c r="F34" i="16"/>
  <c r="D34" i="16"/>
  <c r="B34" i="16"/>
  <c r="J33" i="16"/>
  <c r="H47" i="14"/>
  <c r="Q47" i="14"/>
  <c r="H33" i="16"/>
  <c r="I33" i="16"/>
  <c r="F33" i="16"/>
  <c r="D33" i="16"/>
  <c r="B33" i="16"/>
  <c r="V47" i="14"/>
  <c r="V48" i="14"/>
  <c r="V49" i="14"/>
  <c r="V50" i="14"/>
  <c r="K32" i="16"/>
  <c r="J32" i="16"/>
  <c r="H32" i="16"/>
  <c r="I32" i="16"/>
  <c r="G32" i="16"/>
  <c r="F32" i="16"/>
  <c r="E32" i="16"/>
  <c r="D32" i="16"/>
  <c r="K31" i="16"/>
  <c r="J31" i="16"/>
  <c r="H31" i="16"/>
  <c r="I31" i="16"/>
  <c r="G31" i="16"/>
  <c r="F31" i="16"/>
  <c r="E31" i="16"/>
  <c r="D31" i="16"/>
  <c r="J29" i="16"/>
  <c r="H40" i="14"/>
  <c r="Q40" i="14"/>
  <c r="H29" i="16"/>
  <c r="I29" i="16"/>
  <c r="F29" i="16"/>
  <c r="D29" i="16"/>
  <c r="B29" i="16"/>
  <c r="V40" i="14"/>
  <c r="K28" i="16"/>
  <c r="J28" i="16"/>
  <c r="H28" i="16"/>
  <c r="I28" i="16"/>
  <c r="G28" i="16"/>
  <c r="F28" i="16"/>
  <c r="E28" i="16"/>
  <c r="D28" i="16"/>
  <c r="J27" i="16"/>
  <c r="H35" i="14"/>
  <c r="Q35" i="14"/>
  <c r="H27" i="16"/>
  <c r="I27" i="16"/>
  <c r="F27" i="16"/>
  <c r="D27" i="16"/>
  <c r="B27" i="16"/>
  <c r="J26" i="16"/>
  <c r="H34" i="14"/>
  <c r="Q34" i="14"/>
  <c r="H26" i="16"/>
  <c r="I26" i="16"/>
  <c r="F26" i="16"/>
  <c r="D26" i="16"/>
  <c r="B26" i="16"/>
  <c r="J25" i="16"/>
  <c r="H33" i="14"/>
  <c r="Q33" i="14"/>
  <c r="H25" i="16"/>
  <c r="I25" i="16"/>
  <c r="F25" i="16"/>
  <c r="D25" i="16"/>
  <c r="B25" i="16"/>
  <c r="J24" i="16"/>
  <c r="H32" i="14"/>
  <c r="Q32" i="14"/>
  <c r="H24" i="16"/>
  <c r="I24" i="16"/>
  <c r="F24" i="16"/>
  <c r="D24" i="16"/>
  <c r="B24" i="16"/>
  <c r="J23" i="16"/>
  <c r="H31" i="14"/>
  <c r="Q31" i="14"/>
  <c r="H23" i="16"/>
  <c r="I23" i="16"/>
  <c r="F23" i="16"/>
  <c r="D23" i="16"/>
  <c r="B23" i="16"/>
  <c r="J22" i="16"/>
  <c r="H30" i="14"/>
  <c r="Q30" i="14"/>
  <c r="H22" i="16"/>
  <c r="I22" i="16"/>
  <c r="F22" i="16"/>
  <c r="D22" i="16"/>
  <c r="B22" i="16"/>
  <c r="V30" i="14"/>
  <c r="V31" i="14"/>
  <c r="V32" i="14"/>
  <c r="V33" i="14"/>
  <c r="V34" i="14"/>
  <c r="V35" i="14"/>
  <c r="K21" i="16"/>
  <c r="J21" i="16"/>
  <c r="H21" i="16"/>
  <c r="I21" i="16"/>
  <c r="G21" i="16"/>
  <c r="F21" i="16"/>
  <c r="E21" i="16"/>
  <c r="D21" i="16"/>
  <c r="K20" i="16"/>
  <c r="J20" i="16"/>
  <c r="H20" i="16"/>
  <c r="I20" i="16"/>
  <c r="G20" i="16"/>
  <c r="F20" i="16"/>
  <c r="E20" i="16"/>
  <c r="D20" i="16"/>
  <c r="J18" i="16"/>
  <c r="H23" i="14"/>
  <c r="Q23" i="14"/>
  <c r="H18" i="16"/>
  <c r="I18" i="16"/>
  <c r="F18" i="16"/>
  <c r="D18" i="16"/>
  <c r="B18" i="16"/>
  <c r="J17" i="16"/>
  <c r="H22" i="14"/>
  <c r="Q22" i="14"/>
  <c r="H17" i="16"/>
  <c r="I17" i="16"/>
  <c r="F17" i="16"/>
  <c r="D17" i="16"/>
  <c r="B17" i="16"/>
  <c r="J16" i="16"/>
  <c r="H21" i="14"/>
  <c r="Q21" i="14"/>
  <c r="H16" i="16"/>
  <c r="I16" i="16"/>
  <c r="F16" i="16"/>
  <c r="D16" i="16"/>
  <c r="B16" i="16"/>
  <c r="J15" i="16"/>
  <c r="H20" i="14"/>
  <c r="Q20" i="14"/>
  <c r="H15" i="16"/>
  <c r="I15" i="16"/>
  <c r="F15" i="16"/>
  <c r="D15" i="16"/>
  <c r="B15" i="16"/>
  <c r="V20" i="14"/>
  <c r="V21" i="14"/>
  <c r="V22" i="14"/>
  <c r="V23" i="14"/>
  <c r="K14" i="16"/>
  <c r="J14" i="16"/>
  <c r="H14" i="16"/>
  <c r="I14" i="16"/>
  <c r="G14" i="16"/>
  <c r="F14" i="16"/>
  <c r="E14" i="16"/>
  <c r="D14" i="16"/>
  <c r="J13" i="16"/>
  <c r="H15" i="14"/>
  <c r="Q15" i="14"/>
  <c r="H13" i="16"/>
  <c r="I13" i="16"/>
  <c r="F13" i="16"/>
  <c r="D13" i="16"/>
  <c r="B13" i="16"/>
  <c r="J12" i="16"/>
  <c r="H14" i="14"/>
  <c r="Q14" i="14"/>
  <c r="H12" i="16"/>
  <c r="I12" i="16"/>
  <c r="F12" i="16"/>
  <c r="D12" i="16"/>
  <c r="B12" i="16"/>
  <c r="J11" i="16"/>
  <c r="H13" i="14"/>
  <c r="Q13" i="14"/>
  <c r="H11" i="16"/>
  <c r="I11" i="16"/>
  <c r="F11" i="16"/>
  <c r="D11" i="16"/>
  <c r="B11" i="16"/>
  <c r="J10" i="16"/>
  <c r="H12" i="14"/>
  <c r="Q12" i="14"/>
  <c r="H10" i="16"/>
  <c r="I10" i="16"/>
  <c r="F10" i="16"/>
  <c r="D10" i="16"/>
  <c r="B10" i="16"/>
  <c r="J9" i="16"/>
  <c r="H11" i="14"/>
  <c r="Q11" i="14"/>
  <c r="H9" i="16"/>
  <c r="I9" i="16"/>
  <c r="F9" i="16"/>
  <c r="D9" i="16"/>
  <c r="B9" i="16"/>
  <c r="J8" i="16"/>
  <c r="H10" i="14"/>
  <c r="Q10" i="14"/>
  <c r="H8" i="16"/>
  <c r="I8" i="16"/>
  <c r="F8" i="16"/>
  <c r="D8" i="16"/>
  <c r="B8" i="16"/>
  <c r="J7" i="16"/>
  <c r="Q9" i="14"/>
  <c r="H7" i="16"/>
  <c r="I7" i="16"/>
  <c r="F7" i="16"/>
  <c r="D7" i="16"/>
  <c r="B7" i="16"/>
  <c r="V9" i="14"/>
  <c r="V10" i="14"/>
  <c r="V11" i="14"/>
  <c r="V12" i="14"/>
  <c r="V13" i="14"/>
  <c r="V14" i="14"/>
  <c r="V15" i="14"/>
  <c r="K6" i="16"/>
  <c r="J6" i="16"/>
  <c r="H6" i="16"/>
  <c r="I6" i="16"/>
  <c r="G6" i="16"/>
  <c r="F6" i="16"/>
  <c r="E6" i="16"/>
  <c r="D6" i="16"/>
  <c r="K5" i="16"/>
  <c r="J5" i="16"/>
  <c r="H5" i="16"/>
  <c r="I5" i="16"/>
  <c r="G5" i="16"/>
  <c r="F5" i="16"/>
  <c r="E5" i="16"/>
  <c r="D5" i="16"/>
  <c r="J61" i="15"/>
  <c r="H61" i="15"/>
  <c r="I61" i="15"/>
  <c r="F61" i="15"/>
  <c r="D61" i="15"/>
  <c r="B61" i="15"/>
  <c r="J60" i="15"/>
  <c r="H60" i="15"/>
  <c r="I60" i="15"/>
  <c r="F60" i="15"/>
  <c r="D60" i="15"/>
  <c r="B60" i="15"/>
  <c r="K59" i="15"/>
  <c r="J59" i="15"/>
  <c r="H59" i="15"/>
  <c r="I59" i="15"/>
  <c r="G59" i="15"/>
  <c r="F59" i="15"/>
  <c r="E59" i="15"/>
  <c r="D59" i="15"/>
  <c r="J58" i="15"/>
  <c r="H58" i="15"/>
  <c r="I58" i="15"/>
  <c r="F58" i="15"/>
  <c r="D58" i="15"/>
  <c r="B58" i="15"/>
  <c r="J57" i="15"/>
  <c r="H57" i="15"/>
  <c r="I57" i="15"/>
  <c r="F57" i="15"/>
  <c r="D57" i="15"/>
  <c r="B57" i="15"/>
  <c r="J56" i="15"/>
  <c r="H56" i="15"/>
  <c r="I56" i="15"/>
  <c r="F56" i="15"/>
  <c r="D56" i="15"/>
  <c r="B56" i="15"/>
  <c r="J55" i="15"/>
  <c r="H55" i="15"/>
  <c r="I55" i="15"/>
  <c r="F55" i="15"/>
  <c r="D55" i="15"/>
  <c r="B55" i="15"/>
  <c r="K54" i="15"/>
  <c r="J54" i="15"/>
  <c r="H54" i="15"/>
  <c r="I54" i="15"/>
  <c r="G54" i="15"/>
  <c r="F54" i="15"/>
  <c r="E54" i="15"/>
  <c r="D54" i="15"/>
  <c r="K53" i="15"/>
  <c r="J53" i="15"/>
  <c r="H53" i="15"/>
  <c r="I53" i="15"/>
  <c r="G53" i="15"/>
  <c r="F53" i="15"/>
  <c r="E53" i="15"/>
  <c r="D53" i="15"/>
  <c r="J51" i="15"/>
  <c r="H51" i="15"/>
  <c r="I51" i="15"/>
  <c r="F51" i="15"/>
  <c r="D51" i="15"/>
  <c r="B51" i="15"/>
  <c r="J50" i="15"/>
  <c r="H50" i="15"/>
  <c r="I50" i="15"/>
  <c r="F50" i="15"/>
  <c r="D50" i="15"/>
  <c r="B50" i="15"/>
  <c r="J49" i="15"/>
  <c r="H49" i="15"/>
  <c r="I49" i="15"/>
  <c r="F49" i="15"/>
  <c r="D49" i="15"/>
  <c r="B49" i="15"/>
  <c r="J48" i="15"/>
  <c r="H48" i="15"/>
  <c r="I48" i="15"/>
  <c r="F48" i="15"/>
  <c r="D48" i="15"/>
  <c r="B48" i="15"/>
  <c r="K47" i="15"/>
  <c r="J47" i="15"/>
  <c r="H47" i="15"/>
  <c r="I47" i="15"/>
  <c r="G47" i="15"/>
  <c r="F47" i="15"/>
  <c r="E47" i="15"/>
  <c r="D47" i="15"/>
  <c r="J46" i="15"/>
  <c r="H46" i="15"/>
  <c r="I46" i="15"/>
  <c r="F46" i="15"/>
  <c r="D46" i="15"/>
  <c r="B46" i="15"/>
  <c r="J45" i="15"/>
  <c r="H45" i="15"/>
  <c r="I45" i="15"/>
  <c r="F45" i="15"/>
  <c r="D45" i="15"/>
  <c r="B45" i="15"/>
  <c r="J44" i="15"/>
  <c r="H44" i="15"/>
  <c r="I44" i="15"/>
  <c r="F44" i="15"/>
  <c r="D44" i="15"/>
  <c r="B44" i="15"/>
  <c r="J43" i="15"/>
  <c r="H43" i="15"/>
  <c r="I43" i="15"/>
  <c r="F43" i="15"/>
  <c r="D43" i="15"/>
  <c r="B43" i="15"/>
  <c r="K42" i="15"/>
  <c r="J42" i="15"/>
  <c r="H42" i="15"/>
  <c r="I42" i="15"/>
  <c r="G42" i="15"/>
  <c r="F42" i="15"/>
  <c r="E42" i="15"/>
  <c r="D42" i="15"/>
  <c r="K41" i="15"/>
  <c r="J41" i="15"/>
  <c r="H41" i="15"/>
  <c r="I41" i="15"/>
  <c r="G41" i="15"/>
  <c r="F41" i="15"/>
  <c r="E41" i="15"/>
  <c r="D41" i="15"/>
  <c r="J39" i="15"/>
  <c r="H39" i="15"/>
  <c r="I39" i="15"/>
  <c r="F39" i="15"/>
  <c r="D39" i="15"/>
  <c r="B39" i="15"/>
  <c r="J38" i="15"/>
  <c r="H38" i="15"/>
  <c r="I38" i="15"/>
  <c r="F38" i="15"/>
  <c r="D38" i="15"/>
  <c r="B38" i="15"/>
  <c r="K37" i="15"/>
  <c r="J37" i="15"/>
  <c r="H37" i="15"/>
  <c r="I37" i="15"/>
  <c r="G37" i="15"/>
  <c r="F37" i="15"/>
  <c r="E37" i="15"/>
  <c r="D37" i="15"/>
  <c r="J36" i="15"/>
  <c r="H36" i="15"/>
  <c r="I36" i="15"/>
  <c r="F36" i="15"/>
  <c r="D36" i="15"/>
  <c r="B36" i="15"/>
  <c r="J35" i="15"/>
  <c r="H35" i="15"/>
  <c r="I35" i="15"/>
  <c r="F35" i="15"/>
  <c r="D35" i="15"/>
  <c r="B35" i="15"/>
  <c r="J34" i="15"/>
  <c r="H34" i="15"/>
  <c r="I34" i="15"/>
  <c r="F34" i="15"/>
  <c r="D34" i="15"/>
  <c r="B34" i="15"/>
  <c r="J33" i="15"/>
  <c r="H33" i="15"/>
  <c r="I33" i="15"/>
  <c r="F33" i="15"/>
  <c r="D33" i="15"/>
  <c r="B33" i="15"/>
  <c r="K32" i="15"/>
  <c r="J32" i="15"/>
  <c r="H32" i="15"/>
  <c r="I32" i="15"/>
  <c r="G32" i="15"/>
  <c r="F32" i="15"/>
  <c r="E32" i="15"/>
  <c r="D32" i="15"/>
  <c r="K31" i="15"/>
  <c r="J31" i="15"/>
  <c r="H31" i="15"/>
  <c r="I31" i="15"/>
  <c r="G31" i="15"/>
  <c r="F31" i="15"/>
  <c r="E31" i="15"/>
  <c r="D31" i="15"/>
  <c r="J29" i="15"/>
  <c r="H29" i="15"/>
  <c r="I29" i="15"/>
  <c r="F29" i="15"/>
  <c r="D29" i="15"/>
  <c r="B29" i="15"/>
  <c r="K28" i="15"/>
  <c r="J28" i="15"/>
  <c r="H28" i="15"/>
  <c r="I28" i="15"/>
  <c r="G28" i="15"/>
  <c r="F28" i="15"/>
  <c r="E28" i="15"/>
  <c r="D28" i="15"/>
  <c r="J27" i="15"/>
  <c r="H27" i="15"/>
  <c r="I27" i="15"/>
  <c r="F27" i="15"/>
  <c r="D27" i="15"/>
  <c r="B27" i="15"/>
  <c r="J26" i="15"/>
  <c r="H26" i="15"/>
  <c r="I26" i="15"/>
  <c r="F26" i="15"/>
  <c r="D26" i="15"/>
  <c r="B26" i="15"/>
  <c r="J25" i="15"/>
  <c r="H25" i="15"/>
  <c r="I25" i="15"/>
  <c r="F25" i="15"/>
  <c r="D25" i="15"/>
  <c r="B25" i="15"/>
  <c r="J24" i="15"/>
  <c r="H24" i="15"/>
  <c r="I24" i="15"/>
  <c r="F24" i="15"/>
  <c r="D24" i="15"/>
  <c r="B24" i="15"/>
  <c r="J23" i="15"/>
  <c r="H23" i="15"/>
  <c r="I23" i="15"/>
  <c r="F23" i="15"/>
  <c r="D23" i="15"/>
  <c r="B23" i="15"/>
  <c r="J22" i="15"/>
  <c r="H22" i="15"/>
  <c r="I22" i="15"/>
  <c r="F22" i="15"/>
  <c r="D22" i="15"/>
  <c r="B22" i="15"/>
  <c r="K21" i="15"/>
  <c r="J21" i="15"/>
  <c r="H21" i="15"/>
  <c r="I21" i="15"/>
  <c r="G21" i="15"/>
  <c r="F21" i="15"/>
  <c r="E21" i="15"/>
  <c r="D21" i="15"/>
  <c r="K20" i="15"/>
  <c r="J20" i="15"/>
  <c r="H20" i="15"/>
  <c r="I20" i="15"/>
  <c r="G20" i="15"/>
  <c r="F20" i="15"/>
  <c r="E20" i="15"/>
  <c r="D20" i="15"/>
  <c r="J18" i="15"/>
  <c r="H18" i="15"/>
  <c r="I18" i="15"/>
  <c r="F18" i="15"/>
  <c r="D18" i="15"/>
  <c r="B18" i="15"/>
  <c r="J17" i="15"/>
  <c r="H17" i="15"/>
  <c r="I17" i="15"/>
  <c r="F17" i="15"/>
  <c r="D17" i="15"/>
  <c r="B17" i="15"/>
  <c r="J16" i="15"/>
  <c r="H16" i="15"/>
  <c r="I16" i="15"/>
  <c r="F16" i="15"/>
  <c r="D16" i="15"/>
  <c r="B16" i="15"/>
  <c r="J15" i="15"/>
  <c r="H15" i="15"/>
  <c r="I15" i="15"/>
  <c r="F15" i="15"/>
  <c r="D15" i="15"/>
  <c r="B15" i="15"/>
  <c r="K14" i="15"/>
  <c r="J14" i="15"/>
  <c r="H14" i="15"/>
  <c r="I14" i="15"/>
  <c r="G14" i="15"/>
  <c r="F14" i="15"/>
  <c r="E14" i="15"/>
  <c r="D14" i="15"/>
  <c r="J13" i="15"/>
  <c r="H13" i="15"/>
  <c r="I13" i="15"/>
  <c r="F13" i="15"/>
  <c r="D13" i="15"/>
  <c r="B13" i="15"/>
  <c r="J12" i="15"/>
  <c r="H12" i="15"/>
  <c r="I12" i="15"/>
  <c r="F12" i="15"/>
  <c r="D12" i="15"/>
  <c r="B12" i="15"/>
  <c r="J11" i="15"/>
  <c r="H11" i="15"/>
  <c r="I11" i="15"/>
  <c r="F11" i="15"/>
  <c r="D11" i="15"/>
  <c r="B11" i="15"/>
  <c r="J10" i="15"/>
  <c r="H10" i="15"/>
  <c r="I10" i="15"/>
  <c r="F10" i="15"/>
  <c r="D10" i="15"/>
  <c r="B10" i="15"/>
  <c r="J9" i="15"/>
  <c r="H9" i="15"/>
  <c r="I9" i="15"/>
  <c r="F9" i="15"/>
  <c r="D9" i="15"/>
  <c r="B9" i="15"/>
  <c r="J8" i="15"/>
  <c r="H8" i="15"/>
  <c r="I8" i="15"/>
  <c r="F8" i="15"/>
  <c r="D8" i="15"/>
  <c r="B8" i="15"/>
  <c r="J7" i="15"/>
  <c r="H7" i="15"/>
  <c r="I7" i="15"/>
  <c r="F7" i="15"/>
  <c r="D7" i="15"/>
  <c r="B7" i="15"/>
  <c r="K6" i="15"/>
  <c r="J6" i="15"/>
  <c r="H6" i="15"/>
  <c r="I6" i="15"/>
  <c r="G6" i="15"/>
  <c r="F6" i="15"/>
  <c r="D6" i="15"/>
  <c r="K5" i="15"/>
  <c r="J5" i="15"/>
  <c r="H5" i="15"/>
  <c r="I5" i="15"/>
  <c r="G5" i="15"/>
  <c r="F5" i="15"/>
  <c r="V88" i="14"/>
  <c r="Q88" i="14"/>
  <c r="H88" i="14"/>
  <c r="V87" i="14"/>
  <c r="Q87" i="14"/>
  <c r="H87" i="14"/>
  <c r="V86" i="14"/>
  <c r="Q86" i="14"/>
  <c r="H86" i="14"/>
  <c r="V85" i="14"/>
  <c r="Q85" i="14"/>
  <c r="H85" i="14"/>
  <c r="V80" i="14"/>
  <c r="Q80" i="14"/>
  <c r="H80" i="14"/>
  <c r="V79" i="14"/>
  <c r="Q79" i="14"/>
  <c r="H79" i="14"/>
  <c r="V78" i="14"/>
  <c r="Q78" i="14"/>
  <c r="H78" i="14"/>
  <c r="V77" i="14"/>
  <c r="Q77" i="14"/>
  <c r="H77" i="14"/>
  <c r="V76" i="14"/>
  <c r="Q76" i="14"/>
  <c r="H76" i="14"/>
  <c r="V75" i="14"/>
  <c r="Q75" i="14"/>
  <c r="H75" i="14"/>
  <c r="V70" i="14"/>
  <c r="Q70" i="14"/>
  <c r="H70" i="14"/>
  <c r="V69" i="14"/>
  <c r="Q69" i="14"/>
  <c r="H69" i="14"/>
  <c r="V68" i="14"/>
  <c r="Q68" i="14"/>
  <c r="H68" i="14"/>
  <c r="V67" i="14"/>
  <c r="Q67" i="14"/>
  <c r="H67" i="14"/>
  <c r="V62" i="14"/>
  <c r="Q62" i="14"/>
  <c r="H62" i="14"/>
  <c r="V61" i="14"/>
  <c r="Q61" i="14"/>
  <c r="H61" i="14"/>
  <c r="V60" i="14"/>
  <c r="Q60" i="14"/>
  <c r="H60" i="14"/>
  <c r="V59" i="14"/>
  <c r="Q59" i="14"/>
  <c r="H59" i="14"/>
  <c r="V58" i="14"/>
  <c r="Q58" i="14"/>
  <c r="H58" i="14"/>
  <c r="V57" i="14"/>
  <c r="Q57" i="14"/>
  <c r="H57" i="14"/>
  <c r="V54" i="14"/>
  <c r="Q54" i="14"/>
  <c r="H54" i="14"/>
  <c r="V53" i="14"/>
  <c r="Q53" i="14"/>
  <c r="H53" i="14"/>
  <c r="V52" i="14"/>
  <c r="Q52" i="14"/>
  <c r="H52" i="14"/>
  <c r="V51" i="14"/>
  <c r="Q51" i="14"/>
  <c r="H51" i="14"/>
  <c r="V46" i="14"/>
  <c r="Q46" i="14"/>
  <c r="H46" i="14"/>
  <c r="V45" i="14"/>
  <c r="Q45" i="14"/>
  <c r="H45" i="14"/>
  <c r="V44" i="14"/>
  <c r="Q44" i="14"/>
  <c r="H44" i="14"/>
  <c r="V43" i="14"/>
  <c r="Q43" i="14"/>
  <c r="H43" i="14"/>
  <c r="V42" i="14"/>
  <c r="Q42" i="14"/>
  <c r="H42" i="14"/>
  <c r="V41" i="14"/>
  <c r="Q41" i="14"/>
  <c r="H41" i="14"/>
  <c r="V39" i="14"/>
  <c r="Q39" i="14"/>
  <c r="H39" i="14"/>
  <c r="V38" i="14"/>
  <c r="Q38" i="14"/>
  <c r="H38" i="14"/>
  <c r="V37" i="14"/>
  <c r="Q37" i="14"/>
  <c r="H37" i="14"/>
  <c r="V36" i="14"/>
  <c r="Q36" i="14"/>
  <c r="H36" i="14"/>
  <c r="V29" i="14"/>
  <c r="Q29" i="14"/>
  <c r="H29" i="14"/>
  <c r="V28" i="14"/>
  <c r="Q28" i="14"/>
  <c r="H28" i="14"/>
  <c r="V27" i="14"/>
  <c r="Q27" i="14"/>
  <c r="H27" i="14"/>
  <c r="V26" i="14"/>
  <c r="Q26" i="14"/>
  <c r="H26" i="14"/>
  <c r="V25" i="14"/>
  <c r="Q25" i="14"/>
  <c r="H25" i="14"/>
  <c r="V24" i="14"/>
  <c r="Q24" i="14"/>
  <c r="H24" i="14"/>
  <c r="V19" i="14"/>
  <c r="H19" i="14"/>
  <c r="V18" i="14"/>
  <c r="H18" i="14"/>
  <c r="V17" i="14"/>
  <c r="H17" i="14"/>
  <c r="V16" i="14"/>
  <c r="H16" i="14"/>
  <c r="H35" i="8"/>
  <c r="Q35" i="8"/>
  <c r="H27" i="9"/>
  <c r="Q10" i="8"/>
  <c r="Q11" i="8"/>
  <c r="Q12" i="8"/>
  <c r="Q13" i="8"/>
  <c r="Q9" i="8"/>
  <c r="H17" i="8"/>
  <c r="H18" i="8"/>
  <c r="H19" i="8"/>
  <c r="E5" i="9"/>
  <c r="D5" i="9"/>
  <c r="H7" i="9"/>
  <c r="H8" i="9"/>
  <c r="H9" i="9"/>
  <c r="H10" i="9"/>
  <c r="H11" i="9"/>
  <c r="H6" i="9"/>
  <c r="H5" i="9"/>
  <c r="I5" i="9"/>
  <c r="I6" i="9"/>
  <c r="I7" i="9"/>
  <c r="V9" i="8"/>
  <c r="H7" i="10"/>
  <c r="I7" i="10"/>
  <c r="H8" i="10"/>
  <c r="H9" i="10"/>
  <c r="H10" i="10"/>
  <c r="H11" i="10"/>
  <c r="H6" i="10"/>
  <c r="I6" i="10"/>
  <c r="V89" i="8"/>
  <c r="H71" i="8"/>
  <c r="Q71" i="8"/>
  <c r="V71" i="8"/>
  <c r="H63" i="8"/>
  <c r="Q63" i="8"/>
  <c r="V63" i="8"/>
  <c r="H53" i="8"/>
  <c r="Q53" i="8"/>
  <c r="V53" i="8"/>
  <c r="H45" i="8"/>
  <c r="Q45" i="8"/>
  <c r="V45" i="8"/>
  <c r="V35" i="8"/>
  <c r="H27" i="8"/>
  <c r="Q27" i="8"/>
  <c r="V27" i="8"/>
  <c r="Q17" i="8"/>
  <c r="V17" i="8"/>
  <c r="J70" i="10"/>
  <c r="H90" i="8"/>
  <c r="Q90" i="8"/>
  <c r="I70" i="10"/>
  <c r="F70" i="10"/>
  <c r="D70" i="10"/>
  <c r="B70" i="10"/>
  <c r="J69" i="10"/>
  <c r="I69" i="10"/>
  <c r="F69" i="10"/>
  <c r="D69" i="10"/>
  <c r="B69" i="10"/>
  <c r="V90" i="8"/>
  <c r="J68" i="10"/>
  <c r="I68" i="10"/>
  <c r="F68" i="10"/>
  <c r="D68" i="10"/>
  <c r="J66" i="10"/>
  <c r="H84" i="8"/>
  <c r="Q84" i="8"/>
  <c r="I66" i="10"/>
  <c r="F66" i="10"/>
  <c r="D66" i="10"/>
  <c r="B66" i="10"/>
  <c r="J65" i="10"/>
  <c r="H83" i="8"/>
  <c r="Q83" i="8"/>
  <c r="I65" i="10"/>
  <c r="F65" i="10"/>
  <c r="D65" i="10"/>
  <c r="B65" i="10"/>
  <c r="J64" i="10"/>
  <c r="H82" i="8"/>
  <c r="Q82" i="8"/>
  <c r="I64" i="10"/>
  <c r="F64" i="10"/>
  <c r="D64" i="10"/>
  <c r="B64" i="10"/>
  <c r="J63" i="10"/>
  <c r="I63" i="10"/>
  <c r="F63" i="10"/>
  <c r="D63" i="10"/>
  <c r="B63" i="10"/>
  <c r="V82" i="8"/>
  <c r="V83" i="8"/>
  <c r="V84" i="8"/>
  <c r="J62" i="10"/>
  <c r="I62" i="10"/>
  <c r="F62" i="10"/>
  <c r="D62" i="10"/>
  <c r="K61" i="10"/>
  <c r="J61" i="10"/>
  <c r="H61" i="10"/>
  <c r="I61" i="10"/>
  <c r="G61" i="10"/>
  <c r="F61" i="10"/>
  <c r="E61" i="10"/>
  <c r="D61" i="10"/>
  <c r="J58" i="10"/>
  <c r="H74" i="8"/>
  <c r="Q74" i="8"/>
  <c r="H58" i="10"/>
  <c r="I58" i="10"/>
  <c r="F58" i="10"/>
  <c r="D58" i="10"/>
  <c r="B58" i="10"/>
  <c r="J57" i="10"/>
  <c r="H73" i="8"/>
  <c r="Q73" i="8"/>
  <c r="H57" i="10"/>
  <c r="I57" i="10"/>
  <c r="F57" i="10"/>
  <c r="D57" i="10"/>
  <c r="B57" i="10"/>
  <c r="J56" i="10"/>
  <c r="H72" i="8"/>
  <c r="Q72" i="8"/>
  <c r="H56" i="10"/>
  <c r="I56" i="10"/>
  <c r="F56" i="10"/>
  <c r="D56" i="10"/>
  <c r="B56" i="10"/>
  <c r="J55" i="10"/>
  <c r="H55" i="10"/>
  <c r="I55" i="10"/>
  <c r="F55" i="10"/>
  <c r="D55" i="10"/>
  <c r="B55" i="10"/>
  <c r="V72" i="8"/>
  <c r="V73" i="8"/>
  <c r="V74" i="8"/>
  <c r="J54" i="10"/>
  <c r="I54" i="10"/>
  <c r="F54" i="10"/>
  <c r="D54" i="10"/>
  <c r="J52" i="10"/>
  <c r="H66" i="8"/>
  <c r="Q66" i="8"/>
  <c r="H52" i="10"/>
  <c r="I52" i="10"/>
  <c r="F52" i="10"/>
  <c r="D52" i="10"/>
  <c r="B52" i="10"/>
  <c r="J51" i="10"/>
  <c r="H65" i="8"/>
  <c r="Q65" i="8"/>
  <c r="H51" i="10"/>
  <c r="I51" i="10"/>
  <c r="F51" i="10"/>
  <c r="D51" i="10"/>
  <c r="B51" i="10"/>
  <c r="J50" i="10"/>
  <c r="H64" i="8"/>
  <c r="Q64" i="8"/>
  <c r="H50" i="10"/>
  <c r="I50" i="10"/>
  <c r="F50" i="10"/>
  <c r="D50" i="10"/>
  <c r="B50" i="10"/>
  <c r="J49" i="10"/>
  <c r="H49" i="10"/>
  <c r="I49" i="10"/>
  <c r="F49" i="10"/>
  <c r="D49" i="10"/>
  <c r="B49" i="10"/>
  <c r="V64" i="8"/>
  <c r="V65" i="8"/>
  <c r="V66" i="8"/>
  <c r="J48" i="10"/>
  <c r="I48" i="10"/>
  <c r="F48" i="10"/>
  <c r="D48" i="10"/>
  <c r="K47" i="10"/>
  <c r="J47" i="10"/>
  <c r="H47" i="10"/>
  <c r="I47" i="10"/>
  <c r="G47" i="10"/>
  <c r="F47" i="10"/>
  <c r="E47" i="10"/>
  <c r="D47" i="10"/>
  <c r="J42" i="10"/>
  <c r="H54" i="8"/>
  <c r="Q54" i="8"/>
  <c r="H42" i="10"/>
  <c r="I42" i="10"/>
  <c r="F42" i="10"/>
  <c r="D42" i="10"/>
  <c r="B42" i="10"/>
  <c r="J41" i="10"/>
  <c r="H41" i="10"/>
  <c r="I41" i="10"/>
  <c r="F41" i="10"/>
  <c r="D41" i="10"/>
  <c r="B41" i="10"/>
  <c r="V54" i="8"/>
  <c r="J40" i="10"/>
  <c r="I40" i="10"/>
  <c r="F40" i="10"/>
  <c r="D40" i="10"/>
  <c r="J38" i="10"/>
  <c r="H48" i="8"/>
  <c r="Q48" i="8"/>
  <c r="H38" i="10"/>
  <c r="I38" i="10"/>
  <c r="F38" i="10"/>
  <c r="D38" i="10"/>
  <c r="B38" i="10"/>
  <c r="J37" i="10"/>
  <c r="H47" i="8"/>
  <c r="Q47" i="8"/>
  <c r="H37" i="10"/>
  <c r="I37" i="10"/>
  <c r="F37" i="10"/>
  <c r="D37" i="10"/>
  <c r="B37" i="10"/>
  <c r="J36" i="10"/>
  <c r="H46" i="8"/>
  <c r="Q46" i="8"/>
  <c r="H36" i="10"/>
  <c r="I36" i="10"/>
  <c r="F36" i="10"/>
  <c r="D36" i="10"/>
  <c r="B36" i="10"/>
  <c r="J35" i="10"/>
  <c r="H35" i="10"/>
  <c r="I35" i="10"/>
  <c r="F35" i="10"/>
  <c r="D35" i="10"/>
  <c r="B35" i="10"/>
  <c r="V46" i="8"/>
  <c r="V47" i="8"/>
  <c r="V48" i="8"/>
  <c r="J34" i="10"/>
  <c r="I34" i="10"/>
  <c r="F34" i="10"/>
  <c r="D34" i="10"/>
  <c r="K33" i="10"/>
  <c r="J33" i="10"/>
  <c r="H33" i="10"/>
  <c r="I33" i="10"/>
  <c r="G33" i="10"/>
  <c r="F33" i="10"/>
  <c r="E33" i="10"/>
  <c r="D33" i="10"/>
  <c r="J27" i="10"/>
  <c r="I27" i="10"/>
  <c r="F27" i="10"/>
  <c r="D27" i="10"/>
  <c r="B27" i="10"/>
  <c r="J26" i="10"/>
  <c r="I26" i="10"/>
  <c r="F26" i="10"/>
  <c r="D26" i="10"/>
  <c r="J25" i="10"/>
  <c r="H31" i="8"/>
  <c r="Q31" i="8"/>
  <c r="H25" i="10"/>
  <c r="I25" i="10"/>
  <c r="F25" i="10"/>
  <c r="D25" i="10"/>
  <c r="B25" i="10"/>
  <c r="J24" i="10"/>
  <c r="H30" i="8"/>
  <c r="Q30" i="8"/>
  <c r="H24" i="10"/>
  <c r="I24" i="10"/>
  <c r="F24" i="10"/>
  <c r="D24" i="10"/>
  <c r="B24" i="10"/>
  <c r="J23" i="10"/>
  <c r="H29" i="8"/>
  <c r="Q29" i="8"/>
  <c r="H23" i="10"/>
  <c r="I23" i="10"/>
  <c r="F23" i="10"/>
  <c r="D23" i="10"/>
  <c r="B23" i="10"/>
  <c r="J22" i="10"/>
  <c r="H28" i="8"/>
  <c r="Q28" i="8"/>
  <c r="H22" i="10"/>
  <c r="I22" i="10"/>
  <c r="F22" i="10"/>
  <c r="D22" i="10"/>
  <c r="B22" i="10"/>
  <c r="J21" i="10"/>
  <c r="H21" i="10"/>
  <c r="I21" i="10"/>
  <c r="F21" i="10"/>
  <c r="D21" i="10"/>
  <c r="B21" i="10"/>
  <c r="V28" i="8"/>
  <c r="V29" i="8"/>
  <c r="V30" i="8"/>
  <c r="V31" i="8"/>
  <c r="K20" i="10"/>
  <c r="J20" i="10"/>
  <c r="H20" i="10"/>
  <c r="I20" i="10"/>
  <c r="G20" i="10"/>
  <c r="F20" i="10"/>
  <c r="E20" i="10"/>
  <c r="D20" i="10"/>
  <c r="K19" i="10"/>
  <c r="J19" i="10"/>
  <c r="H19" i="10"/>
  <c r="I19" i="10"/>
  <c r="G19" i="10"/>
  <c r="F19" i="10"/>
  <c r="E19" i="10"/>
  <c r="D19" i="10"/>
  <c r="J16" i="10"/>
  <c r="Q20" i="8"/>
  <c r="I16" i="10"/>
  <c r="F16" i="10"/>
  <c r="D16" i="10"/>
  <c r="B16" i="10"/>
  <c r="J15" i="10"/>
  <c r="Q19" i="8"/>
  <c r="I15" i="10"/>
  <c r="F15" i="10"/>
  <c r="D15" i="10"/>
  <c r="B15" i="10"/>
  <c r="J14" i="10"/>
  <c r="Q18" i="8"/>
  <c r="I14" i="10"/>
  <c r="F14" i="10"/>
  <c r="D14" i="10"/>
  <c r="J13" i="10"/>
  <c r="I13" i="10"/>
  <c r="F13" i="10"/>
  <c r="D13" i="10"/>
  <c r="B13" i="10"/>
  <c r="V18" i="8"/>
  <c r="V19" i="8"/>
  <c r="V20" i="8"/>
  <c r="J12" i="10"/>
  <c r="I12" i="10"/>
  <c r="F12" i="10"/>
  <c r="D12" i="10"/>
  <c r="J11" i="10"/>
  <c r="I11" i="10"/>
  <c r="F11" i="10"/>
  <c r="D11" i="10"/>
  <c r="B11" i="10"/>
  <c r="J10" i="10"/>
  <c r="I10" i="10"/>
  <c r="F10" i="10"/>
  <c r="D10" i="10"/>
  <c r="B10" i="10"/>
  <c r="J9" i="10"/>
  <c r="I9" i="10"/>
  <c r="F9" i="10"/>
  <c r="D9" i="10"/>
  <c r="B9" i="10"/>
  <c r="J8" i="10"/>
  <c r="I8" i="10"/>
  <c r="F8" i="10"/>
  <c r="D8" i="10"/>
  <c r="B8" i="10"/>
  <c r="J7" i="10"/>
  <c r="F7" i="10"/>
  <c r="D7" i="10"/>
  <c r="B7" i="10"/>
  <c r="V10" i="8"/>
  <c r="V11" i="8"/>
  <c r="V12" i="8"/>
  <c r="V13" i="8"/>
  <c r="K6" i="10"/>
  <c r="J6" i="10"/>
  <c r="G6" i="10"/>
  <c r="F6" i="10"/>
  <c r="E6" i="10"/>
  <c r="D6" i="10"/>
  <c r="K5" i="10"/>
  <c r="J5" i="10"/>
  <c r="H5" i="10"/>
  <c r="I5" i="10"/>
  <c r="G5" i="10"/>
  <c r="F5" i="10"/>
  <c r="E5" i="10"/>
  <c r="D5" i="10"/>
  <c r="E20" i="9"/>
  <c r="E19" i="9"/>
  <c r="E33" i="9"/>
  <c r="E47" i="9"/>
  <c r="E61" i="9"/>
  <c r="J68" i="9"/>
  <c r="J62" i="9"/>
  <c r="K61" i="9"/>
  <c r="J61" i="9"/>
  <c r="J54" i="9"/>
  <c r="J48" i="9"/>
  <c r="K47" i="9"/>
  <c r="J47" i="9"/>
  <c r="J40" i="9"/>
  <c r="J34" i="9"/>
  <c r="K33" i="9"/>
  <c r="J33" i="9"/>
  <c r="J26" i="9"/>
  <c r="K20" i="9"/>
  <c r="J20" i="9"/>
  <c r="K19" i="9"/>
  <c r="J19" i="9"/>
  <c r="J12" i="9"/>
  <c r="K6" i="9"/>
  <c r="K5" i="9"/>
  <c r="J5" i="9"/>
  <c r="J6" i="9"/>
  <c r="H70" i="9"/>
  <c r="I70" i="9"/>
  <c r="I69" i="9"/>
  <c r="H64" i="9"/>
  <c r="I64" i="9"/>
  <c r="H65" i="9"/>
  <c r="I65" i="9"/>
  <c r="H66" i="9"/>
  <c r="I66" i="9"/>
  <c r="I63" i="9"/>
  <c r="H56" i="9"/>
  <c r="I56" i="9"/>
  <c r="H57" i="9"/>
  <c r="I57" i="9"/>
  <c r="H58" i="9"/>
  <c r="I58" i="9"/>
  <c r="H55" i="9"/>
  <c r="I55" i="9"/>
  <c r="H50" i="9"/>
  <c r="I50" i="9"/>
  <c r="H51" i="9"/>
  <c r="I51" i="9"/>
  <c r="H52" i="9"/>
  <c r="I52" i="9"/>
  <c r="H49" i="9"/>
  <c r="I49" i="9"/>
  <c r="H42" i="9"/>
  <c r="I42" i="9"/>
  <c r="H41" i="9"/>
  <c r="I41" i="9"/>
  <c r="H36" i="9"/>
  <c r="I36" i="9"/>
  <c r="H37" i="9"/>
  <c r="I37" i="9"/>
  <c r="H38" i="9"/>
  <c r="I38" i="9"/>
  <c r="H35" i="9"/>
  <c r="I35" i="9"/>
  <c r="I27" i="9"/>
  <c r="H22" i="9"/>
  <c r="I22" i="9"/>
  <c r="H23" i="9"/>
  <c r="I23" i="9"/>
  <c r="H24" i="9"/>
  <c r="I24" i="9"/>
  <c r="H25" i="9"/>
  <c r="I25" i="9"/>
  <c r="H21" i="9"/>
  <c r="I21" i="9"/>
  <c r="V14" i="8"/>
  <c r="V15" i="8"/>
  <c r="V16" i="8"/>
  <c r="V22" i="8"/>
  <c r="V23" i="8"/>
  <c r="V24" i="8"/>
  <c r="V25" i="8"/>
  <c r="V26" i="8"/>
  <c r="V32" i="8"/>
  <c r="V33" i="8"/>
  <c r="V34" i="8"/>
  <c r="V40" i="8"/>
  <c r="V41" i="8"/>
  <c r="V42" i="8"/>
  <c r="V43" i="8"/>
  <c r="V44" i="8"/>
  <c r="V50" i="8"/>
  <c r="V51" i="8"/>
  <c r="V52" i="8"/>
  <c r="V58" i="8"/>
  <c r="V59" i="8"/>
  <c r="V60" i="8"/>
  <c r="V61" i="8"/>
  <c r="V62" i="8"/>
  <c r="V68" i="8"/>
  <c r="V69" i="8"/>
  <c r="V70" i="8"/>
  <c r="V76" i="8"/>
  <c r="V77" i="8"/>
  <c r="V78" i="8"/>
  <c r="V79" i="8"/>
  <c r="V80" i="8"/>
  <c r="V86" i="8"/>
  <c r="V87" i="8"/>
  <c r="V88" i="8"/>
  <c r="Q22" i="8"/>
  <c r="Q23" i="8"/>
  <c r="Q24" i="8"/>
  <c r="Q25" i="8"/>
  <c r="Q26" i="8"/>
  <c r="Q32" i="8"/>
  <c r="Q33" i="8"/>
  <c r="Q34" i="8"/>
  <c r="Q40" i="8"/>
  <c r="Q41" i="8"/>
  <c r="Q42" i="8"/>
  <c r="Q43" i="8"/>
  <c r="Q44" i="8"/>
  <c r="Q50" i="8"/>
  <c r="Q51" i="8"/>
  <c r="Q52" i="8"/>
  <c r="Q58" i="8"/>
  <c r="Q59" i="8"/>
  <c r="Q60" i="8"/>
  <c r="Q61" i="8"/>
  <c r="Q62" i="8"/>
  <c r="Q68" i="8"/>
  <c r="Q69" i="8"/>
  <c r="Q70" i="8"/>
  <c r="Q76" i="8"/>
  <c r="Q77" i="8"/>
  <c r="Q78" i="8"/>
  <c r="Q79" i="8"/>
  <c r="Q80" i="8"/>
  <c r="Q86" i="8"/>
  <c r="Q87" i="8"/>
  <c r="Q88" i="8"/>
  <c r="D13" i="9"/>
  <c r="D9" i="9"/>
  <c r="D10" i="9"/>
  <c r="D11" i="9"/>
  <c r="D7" i="9"/>
  <c r="D8" i="9"/>
  <c r="H22" i="8"/>
  <c r="H23" i="8"/>
  <c r="H24" i="8"/>
  <c r="H25" i="8"/>
  <c r="H26" i="8"/>
  <c r="H32" i="8"/>
  <c r="H33" i="8"/>
  <c r="H34" i="8"/>
  <c r="H40" i="8"/>
  <c r="H41" i="8"/>
  <c r="H42" i="8"/>
  <c r="H43" i="8"/>
  <c r="H44" i="8"/>
  <c r="H50" i="8"/>
  <c r="H51" i="8"/>
  <c r="H52" i="8"/>
  <c r="H58" i="8"/>
  <c r="H59" i="8"/>
  <c r="H60" i="8"/>
  <c r="H61" i="8"/>
  <c r="H62" i="8"/>
  <c r="H68" i="8"/>
  <c r="H69" i="8"/>
  <c r="H70" i="8"/>
  <c r="H76" i="8"/>
  <c r="H77" i="8"/>
  <c r="H78" i="8"/>
  <c r="H79" i="8"/>
  <c r="H80" i="8"/>
  <c r="H86" i="8"/>
  <c r="H87" i="8"/>
  <c r="H88" i="8"/>
  <c r="H14" i="8"/>
  <c r="H15" i="8"/>
  <c r="H16" i="8"/>
  <c r="H14" i="9"/>
  <c r="I14" i="9"/>
  <c r="H15" i="9"/>
  <c r="I15" i="9"/>
  <c r="I16" i="9"/>
  <c r="H13" i="9"/>
  <c r="I13" i="9"/>
  <c r="I8" i="9"/>
  <c r="I9" i="9"/>
  <c r="I10" i="9"/>
  <c r="I11" i="9"/>
  <c r="H61" i="9"/>
  <c r="G61" i="9"/>
  <c r="F61" i="9"/>
  <c r="D61" i="9"/>
  <c r="H47" i="9"/>
  <c r="G47" i="9"/>
  <c r="F47" i="9"/>
  <c r="D47" i="9"/>
  <c r="H33" i="9"/>
  <c r="G33" i="9"/>
  <c r="F33" i="9"/>
  <c r="D33" i="9"/>
  <c r="H20" i="9"/>
  <c r="H19" i="9"/>
  <c r="G20" i="9"/>
  <c r="G19" i="9"/>
  <c r="F19" i="9"/>
  <c r="D19" i="9"/>
  <c r="G6" i="9"/>
  <c r="G5" i="9"/>
  <c r="F5" i="9"/>
  <c r="F68" i="9"/>
  <c r="D68" i="9"/>
  <c r="F62" i="9"/>
  <c r="D62" i="9"/>
  <c r="F54" i="9"/>
  <c r="D54" i="9"/>
  <c r="F48" i="9"/>
  <c r="D48" i="9"/>
  <c r="F40" i="9"/>
  <c r="D40" i="9"/>
  <c r="F34" i="9"/>
  <c r="D34" i="9"/>
  <c r="F26" i="9"/>
  <c r="D26" i="9"/>
  <c r="F20" i="9"/>
  <c r="D20" i="9"/>
  <c r="F12" i="9"/>
  <c r="D12" i="9"/>
  <c r="F6" i="9"/>
  <c r="F13" i="9"/>
  <c r="F14" i="9"/>
  <c r="F15" i="9"/>
  <c r="F16" i="9"/>
  <c r="D14" i="9"/>
  <c r="D15" i="9"/>
  <c r="D16" i="9"/>
  <c r="F7" i="9"/>
  <c r="F8" i="9"/>
  <c r="F9" i="9"/>
  <c r="F10" i="9"/>
  <c r="F11" i="9"/>
  <c r="I12" i="9"/>
  <c r="I19" i="9"/>
  <c r="I20" i="9"/>
  <c r="I26" i="9"/>
  <c r="I33" i="9"/>
  <c r="I34" i="9"/>
  <c r="I40" i="9"/>
  <c r="I47" i="9"/>
  <c r="I48" i="9"/>
  <c r="I54" i="9"/>
  <c r="I61" i="9"/>
  <c r="I62" i="9"/>
  <c r="I68" i="9"/>
  <c r="J70" i="9"/>
  <c r="J69" i="9"/>
  <c r="J64" i="9"/>
  <c r="J65" i="9"/>
  <c r="J66" i="9"/>
  <c r="J63" i="9"/>
  <c r="J56" i="9"/>
  <c r="J57" i="9"/>
  <c r="J58" i="9"/>
  <c r="J55" i="9"/>
  <c r="J50" i="9"/>
  <c r="J51" i="9"/>
  <c r="J52" i="9"/>
  <c r="J49" i="9"/>
  <c r="J42" i="9"/>
  <c r="J41" i="9"/>
  <c r="J36" i="9"/>
  <c r="J37" i="9"/>
  <c r="J38" i="9"/>
  <c r="J35" i="9"/>
  <c r="J27" i="9"/>
  <c r="J22" i="9"/>
  <c r="J23" i="9"/>
  <c r="J24" i="9"/>
  <c r="J25" i="9"/>
  <c r="J21" i="9"/>
  <c r="J14" i="9"/>
  <c r="J15" i="9"/>
  <c r="J16" i="9"/>
  <c r="J13" i="9"/>
  <c r="J8" i="9"/>
  <c r="J9" i="9"/>
  <c r="J10" i="9"/>
  <c r="J11" i="9"/>
  <c r="J7" i="9"/>
  <c r="F70" i="9"/>
  <c r="F69" i="9"/>
  <c r="F64" i="9"/>
  <c r="F65" i="9"/>
  <c r="F66" i="9"/>
  <c r="F63" i="9"/>
  <c r="F56" i="9"/>
  <c r="F57" i="9"/>
  <c r="F58" i="9"/>
  <c r="F55" i="9"/>
  <c r="F50" i="9"/>
  <c r="F51" i="9"/>
  <c r="F52" i="9"/>
  <c r="F49" i="9"/>
  <c r="F42" i="9"/>
  <c r="F41" i="9"/>
  <c r="F36" i="9"/>
  <c r="F37" i="9"/>
  <c r="F38" i="9"/>
  <c r="F35" i="9"/>
  <c r="F27" i="9"/>
  <c r="F22" i="9"/>
  <c r="F23" i="9"/>
  <c r="F24" i="9"/>
  <c r="F25" i="9"/>
  <c r="F21" i="9"/>
  <c r="D70" i="9"/>
  <c r="D69" i="9"/>
  <c r="D64" i="9"/>
  <c r="D65" i="9"/>
  <c r="D66" i="9"/>
  <c r="D63" i="9"/>
  <c r="D56" i="9"/>
  <c r="D57" i="9"/>
  <c r="D58" i="9"/>
  <c r="D55" i="9"/>
  <c r="D50" i="9"/>
  <c r="D51" i="9"/>
  <c r="D52" i="9"/>
  <c r="D49" i="9"/>
  <c r="D42" i="9"/>
  <c r="D41" i="9"/>
  <c r="D36" i="9"/>
  <c r="D37" i="9"/>
  <c r="D38" i="9"/>
  <c r="D35" i="9"/>
  <c r="D27" i="9"/>
  <c r="D22" i="9"/>
  <c r="D23" i="9"/>
  <c r="D24" i="9"/>
  <c r="D25" i="9"/>
  <c r="D21" i="9"/>
  <c r="B70" i="9"/>
  <c r="B69" i="9"/>
  <c r="B64" i="9"/>
  <c r="B65" i="9"/>
  <c r="B66" i="9"/>
  <c r="B63" i="9"/>
  <c r="B56" i="9"/>
  <c r="B57" i="9"/>
  <c r="B58" i="9"/>
  <c r="B55" i="9"/>
  <c r="B50" i="9"/>
  <c r="B51" i="9"/>
  <c r="B52" i="9"/>
  <c r="B49" i="9"/>
  <c r="B42" i="9"/>
  <c r="B41" i="9"/>
  <c r="B36" i="9"/>
  <c r="B37" i="9"/>
  <c r="B38" i="9"/>
  <c r="B35" i="9"/>
  <c r="B27" i="9"/>
  <c r="B22" i="9"/>
  <c r="B23" i="9"/>
  <c r="B24" i="9"/>
  <c r="B25" i="9"/>
  <c r="B21" i="9"/>
  <c r="B14" i="9"/>
  <c r="B15" i="9"/>
  <c r="B16" i="9"/>
  <c r="B13" i="9"/>
  <c r="B8" i="9"/>
  <c r="B9" i="9"/>
  <c r="B10" i="9"/>
  <c r="B11" i="9"/>
  <c r="B7" i="9"/>
</calcChain>
</file>

<file path=xl/comments1.xml><?xml version="1.0" encoding="utf-8"?>
<comments xmlns="http://schemas.openxmlformats.org/spreadsheetml/2006/main">
  <authors>
    <author>thomas vervisch</author>
  </authors>
  <commentList>
    <comment ref="AB3" authorId="0">
      <text>
        <r>
          <rPr>
            <b/>
            <sz val="9"/>
            <color indexed="81"/>
            <rFont val="Calibri"/>
            <family val="2"/>
          </rPr>
          <t xml:space="preserve">Are there (i) long term trends (structural causes), (ii) short term dynamics (processes), (iii) triggers (particular events), or specific spoilers (specific actors) that increase the probability that the risk will occur?
</t>
        </r>
        <r>
          <rPr>
            <b/>
            <u/>
            <sz val="9"/>
            <color indexed="81"/>
            <rFont val="Calibri"/>
          </rPr>
          <t>Scale</t>
        </r>
        <r>
          <rPr>
            <b/>
            <sz val="9"/>
            <color indexed="81"/>
            <rFont val="Calibri"/>
            <family val="2"/>
          </rPr>
          <t xml:space="preserve">
Very High - The chance that risk/opportunity will occur is very likely
High - The chance that risk/opportunity will occur is likely
Low - The chance that risk/opportunity will occur is unlikely
Very Low - The chance that risk/opportunity will occur is very unlikely
)</t>
        </r>
      </text>
    </comment>
    <comment ref="AJ3" authorId="0">
      <text>
        <r>
          <rPr>
            <b/>
            <sz val="9"/>
            <color indexed="81"/>
            <rFont val="Calibri"/>
            <family val="2"/>
          </rPr>
          <t xml:space="preserve">Are there (i) long term trends (structural causes), (ii) short term dynamics (processes), (iii) triggers (particular events), or specific spoilers (specific actors) that increase the probability that the risk will occur?
</t>
        </r>
        <r>
          <rPr>
            <b/>
            <u/>
            <sz val="9"/>
            <color indexed="81"/>
            <rFont val="Calibri"/>
          </rPr>
          <t>Scale</t>
        </r>
        <r>
          <rPr>
            <b/>
            <sz val="9"/>
            <color indexed="81"/>
            <rFont val="Calibri"/>
            <family val="2"/>
          </rPr>
          <t xml:space="preserve">
Very High - The chance that risk/opportunity will occur is very likely
High - The chance that risk/opportunity will occur is likely
Low - The chance that risk/opportunity will occur is unlikely
Very Low - The chance that risk/opportunity will occur is very unlikely
)</t>
        </r>
      </text>
    </comment>
    <comment ref="AB9" authorId="0">
      <text>
        <r>
          <rPr>
            <b/>
            <sz val="9"/>
            <color indexed="81"/>
            <rFont val="Calibri"/>
            <family val="2"/>
          </rPr>
          <t xml:space="preserve">Are there (i) long term trends (structural causes), (ii) short term dynamics (processes), (iii) triggers (particular events), or specific spoilers (specific actors) that increase the probability that the risk will occur?
</t>
        </r>
        <r>
          <rPr>
            <b/>
            <u/>
            <sz val="9"/>
            <color indexed="81"/>
            <rFont val="Calibri"/>
          </rPr>
          <t>Scale</t>
        </r>
        <r>
          <rPr>
            <b/>
            <sz val="9"/>
            <color indexed="81"/>
            <rFont val="Calibri"/>
            <family val="2"/>
          </rPr>
          <t xml:space="preserve">
Very High - The chance that risk/opportunity will occur is very likely
High - The chance that risk/opportunity will occur is likely
Low - The chance that risk/opportunity will occur is unlikely
Very Low - The chance that risk/opportunity will occur is very unlikely
)</t>
        </r>
      </text>
    </comment>
    <comment ref="AJ9" authorId="0">
      <text>
        <r>
          <rPr>
            <b/>
            <sz val="9"/>
            <color indexed="81"/>
            <rFont val="Calibri"/>
            <family val="2"/>
          </rPr>
          <t xml:space="preserve">Are there (i) long term trends (structural causes), (ii) short term dynamics (processes), (iii) triggers (particular events), or specific spoilers (specific actors) that increase the probability that the risk will occur?
</t>
        </r>
        <r>
          <rPr>
            <b/>
            <u/>
            <sz val="9"/>
            <color indexed="81"/>
            <rFont val="Calibri"/>
          </rPr>
          <t>Scale</t>
        </r>
        <r>
          <rPr>
            <b/>
            <sz val="9"/>
            <color indexed="81"/>
            <rFont val="Calibri"/>
            <family val="2"/>
          </rPr>
          <t xml:space="preserve">
Very High - The chance that risk/opportunity will occur is very likely
High - The chance that risk/opportunity will occur is likely
Low - The chance that risk/opportunity will occur is unlikely
Very Low - The chance that risk/opportunity will occur is very unlikely
)</t>
        </r>
      </text>
    </comment>
    <comment ref="AN9" authorId="0">
      <text>
        <r>
          <rPr>
            <b/>
            <sz val="9"/>
            <color indexed="81"/>
            <rFont val="Calibri"/>
            <family val="2"/>
          </rPr>
          <t xml:space="preserve">Are there (i) long term trends (structural causes), (ii) short term dynamics (processes), (iii) triggers (particular events), or specific spoilers (specific actors) that increase the probability that the risk will occur?
</t>
        </r>
        <r>
          <rPr>
            <b/>
            <u/>
            <sz val="9"/>
            <color indexed="81"/>
            <rFont val="Calibri"/>
          </rPr>
          <t>Scale</t>
        </r>
        <r>
          <rPr>
            <b/>
            <sz val="9"/>
            <color indexed="81"/>
            <rFont val="Calibri"/>
            <family val="2"/>
          </rPr>
          <t xml:space="preserve">
Very High - The chance that risk/opportunity will occur is very likely
High - The chance that risk/opportunity will occur is likely
Low - The chance that risk/opportunity will occur is unlikely
Very Low - The chance that risk/opportunity will occur is very unlikely
)</t>
        </r>
      </text>
    </comment>
  </commentList>
</comments>
</file>

<file path=xl/comments2.xml><?xml version="1.0" encoding="utf-8"?>
<comments xmlns="http://schemas.openxmlformats.org/spreadsheetml/2006/main">
  <authors>
    <author>thomas vervisch</author>
  </authors>
  <commentList>
    <comment ref="AB3" authorId="0">
      <text>
        <r>
          <rPr>
            <b/>
            <sz val="9"/>
            <color indexed="81"/>
            <rFont val="Calibri"/>
            <family val="2"/>
          </rPr>
          <t xml:space="preserve">Are there (i) long term trends (structural causes), (ii) short term dynamics (processes), (iii) triggers (particular events), or specific spoilers (specific actors) that increase the probability that the risk will occur?
</t>
        </r>
        <r>
          <rPr>
            <b/>
            <u/>
            <sz val="9"/>
            <color indexed="81"/>
            <rFont val="Calibri"/>
          </rPr>
          <t>Scale</t>
        </r>
        <r>
          <rPr>
            <b/>
            <sz val="9"/>
            <color indexed="81"/>
            <rFont val="Calibri"/>
            <family val="2"/>
          </rPr>
          <t xml:space="preserve">
Very High - The chance that risk/opportunity will occur is very likely
High - The chance that risk/opportunity will occur is likely
Low - The chance that risk/opportunity will occur is unlikely
Very Low - The chance that risk/opportunity will occur is very unlikely
)</t>
        </r>
      </text>
    </comment>
    <comment ref="AJ3" authorId="0">
      <text>
        <r>
          <rPr>
            <b/>
            <sz val="9"/>
            <color indexed="81"/>
            <rFont val="Calibri"/>
            <family val="2"/>
          </rPr>
          <t xml:space="preserve">Are there (i) long term trends (structural causes), (ii) short term dynamics (processes), (iii) triggers (particular events), or specific spoilers (specific actors) that increase the probability that the risk will occur?
</t>
        </r>
        <r>
          <rPr>
            <b/>
            <u/>
            <sz val="9"/>
            <color indexed="81"/>
            <rFont val="Calibri"/>
          </rPr>
          <t>Scale</t>
        </r>
        <r>
          <rPr>
            <b/>
            <sz val="9"/>
            <color indexed="81"/>
            <rFont val="Calibri"/>
            <family val="2"/>
          </rPr>
          <t xml:space="preserve">
Very High - The chance that risk/opportunity will occur is very likely
High - The chance that risk/opportunity will occur is likely
Low - The chance that risk/opportunity will occur is unlikely
Very Low - The chance that risk/opportunity will occur is very unlikely
)</t>
        </r>
      </text>
    </comment>
    <comment ref="AB9" authorId="0">
      <text>
        <r>
          <rPr>
            <b/>
            <sz val="9"/>
            <color indexed="81"/>
            <rFont val="Calibri"/>
            <family val="2"/>
          </rPr>
          <t xml:space="preserve">Are there (i) long term trends (structural causes), (ii) short term dynamics (processes), (iii) triggers (particular events), or specific spoilers (specific actors) that increase the probability that the risk will occur?
</t>
        </r>
        <r>
          <rPr>
            <b/>
            <u/>
            <sz val="9"/>
            <color indexed="81"/>
            <rFont val="Calibri"/>
          </rPr>
          <t>Scale</t>
        </r>
        <r>
          <rPr>
            <b/>
            <sz val="9"/>
            <color indexed="81"/>
            <rFont val="Calibri"/>
            <family val="2"/>
          </rPr>
          <t xml:space="preserve">
Very High - The chance that risk/opportunity will occur is very likely
High - The chance that risk/opportunity will occur is likely
Low - The chance that risk/opportunity will occur is unlikely
Very Low - The chance that risk/opportunity will occur is very unlikely
)</t>
        </r>
      </text>
    </comment>
    <comment ref="AJ9" authorId="0">
      <text>
        <r>
          <rPr>
            <b/>
            <sz val="9"/>
            <color indexed="81"/>
            <rFont val="Calibri"/>
            <family val="2"/>
          </rPr>
          <t xml:space="preserve">Are there (i) long term trends (structural causes), (ii) short term dynamics (processes), (iii) triggers (particular events), or specific spoilers (specific actors) that increase the probability that the risk will occur?
</t>
        </r>
        <r>
          <rPr>
            <b/>
            <u/>
            <sz val="9"/>
            <color indexed="81"/>
            <rFont val="Calibri"/>
          </rPr>
          <t>Scale</t>
        </r>
        <r>
          <rPr>
            <b/>
            <sz val="9"/>
            <color indexed="81"/>
            <rFont val="Calibri"/>
            <family val="2"/>
          </rPr>
          <t xml:space="preserve">
Very High - The chance that risk/opportunity will occur is very likely
High - The chance that risk/opportunity will occur is likely
Low - The chance that risk/opportunity will occur is unlikely
Very Low - The chance that risk/opportunity will occur is very unlikely
)</t>
        </r>
      </text>
    </comment>
    <comment ref="AN9" authorId="0">
      <text>
        <r>
          <rPr>
            <b/>
            <sz val="9"/>
            <color indexed="81"/>
            <rFont val="Calibri"/>
            <family val="2"/>
          </rPr>
          <t xml:space="preserve">Are there (i) long term trends (structural causes), (ii) short term dynamics (processes), (iii) triggers (particular events), or specific spoilers (specific actors) that increase the probability that the risk will occur?
</t>
        </r>
        <r>
          <rPr>
            <b/>
            <u/>
            <sz val="9"/>
            <color indexed="81"/>
            <rFont val="Calibri"/>
          </rPr>
          <t>Scale</t>
        </r>
        <r>
          <rPr>
            <b/>
            <sz val="9"/>
            <color indexed="81"/>
            <rFont val="Calibri"/>
            <family val="2"/>
          </rPr>
          <t xml:space="preserve">
Very High - The chance that risk/opportunity will occur is very likely
High - The chance that risk/opportunity will occur is likely
Low - The chance that risk/opportunity will occur is unlikely
Very Low - The chance that risk/opportunity will occur is very unlikely
)</t>
        </r>
      </text>
    </comment>
  </commentList>
</comments>
</file>

<file path=xl/comments3.xml><?xml version="1.0" encoding="utf-8"?>
<comments xmlns="http://schemas.openxmlformats.org/spreadsheetml/2006/main">
  <authors>
    <author>thomas vervisch</author>
  </authors>
  <commentList>
    <comment ref="AB3" authorId="0">
      <text>
        <r>
          <rPr>
            <b/>
            <sz val="9"/>
            <color indexed="81"/>
            <rFont val="Calibri"/>
            <family val="2"/>
          </rPr>
          <t xml:space="preserve">Are there (i) long term trends (structural causes), (ii) short term dynamics (processes), (iii) triggers (particular events), or specific spoilers (specific actors) that increase the probability that the risk will occur?
</t>
        </r>
        <r>
          <rPr>
            <b/>
            <u/>
            <sz val="9"/>
            <color indexed="81"/>
            <rFont val="Calibri"/>
          </rPr>
          <t>Scale</t>
        </r>
        <r>
          <rPr>
            <b/>
            <sz val="9"/>
            <color indexed="81"/>
            <rFont val="Calibri"/>
            <family val="2"/>
          </rPr>
          <t xml:space="preserve">
Very High - The chance that risk/opportunity will occur is very likely
High - The chance that risk/opportunity will occur is likely
Low - The chance that risk/opportunity will occur is unlikely
Very Low - The chance that risk/opportunity will occur is very unlikely
)</t>
        </r>
      </text>
    </comment>
    <comment ref="AJ3" authorId="0">
      <text>
        <r>
          <rPr>
            <b/>
            <sz val="9"/>
            <color indexed="81"/>
            <rFont val="Calibri"/>
            <family val="2"/>
          </rPr>
          <t xml:space="preserve">Are there (i) long term trends (structural causes), (ii) short term dynamics (processes), (iii) triggers (particular events), or specific spoilers (specific actors) that increase the probability that the risk will occur?
</t>
        </r>
        <r>
          <rPr>
            <b/>
            <u/>
            <sz val="9"/>
            <color indexed="81"/>
            <rFont val="Calibri"/>
          </rPr>
          <t>Scale</t>
        </r>
        <r>
          <rPr>
            <b/>
            <sz val="9"/>
            <color indexed="81"/>
            <rFont val="Calibri"/>
            <family val="2"/>
          </rPr>
          <t xml:space="preserve">
Very High - The chance that risk/opportunity will occur is very likely
High - The chance that risk/opportunity will occur is likely
Low - The chance that risk/opportunity will occur is unlikely
Very Low - The chance that risk/opportunity will occur is very unlikely
)</t>
        </r>
      </text>
    </comment>
    <comment ref="AB9" authorId="0">
      <text>
        <r>
          <rPr>
            <b/>
            <sz val="9"/>
            <color indexed="81"/>
            <rFont val="Calibri"/>
            <family val="2"/>
          </rPr>
          <t xml:space="preserve">Are there (i) long term trends (structural causes), (ii) short term dynamics (processes), (iii) triggers (particular events), or specific spoilers (specific actors) that increase the probability that the risk will occur?
</t>
        </r>
        <r>
          <rPr>
            <b/>
            <u/>
            <sz val="9"/>
            <color indexed="81"/>
            <rFont val="Calibri"/>
          </rPr>
          <t>Scale</t>
        </r>
        <r>
          <rPr>
            <b/>
            <sz val="9"/>
            <color indexed="81"/>
            <rFont val="Calibri"/>
            <family val="2"/>
          </rPr>
          <t xml:space="preserve">
Very High - The chance that risk/opportunity will occur is very likely
High - The chance that risk/opportunity will occur is likely
Low - The chance that risk/opportunity will occur is unlikely
Very Low - The chance that risk/opportunity will occur is very unlikely
)</t>
        </r>
      </text>
    </comment>
    <comment ref="AJ9" authorId="0">
      <text>
        <r>
          <rPr>
            <b/>
            <sz val="9"/>
            <color indexed="81"/>
            <rFont val="Calibri"/>
            <family val="2"/>
          </rPr>
          <t xml:space="preserve">Are there (i) long term trends (structural causes), (ii) short term dynamics (processes), (iii) triggers (particular events), or specific spoilers (specific actors) that increase the probability that the risk will occur?
</t>
        </r>
        <r>
          <rPr>
            <b/>
            <u/>
            <sz val="9"/>
            <color indexed="81"/>
            <rFont val="Calibri"/>
          </rPr>
          <t>Scale</t>
        </r>
        <r>
          <rPr>
            <b/>
            <sz val="9"/>
            <color indexed="81"/>
            <rFont val="Calibri"/>
            <family val="2"/>
          </rPr>
          <t xml:space="preserve">
Very High - The chance that risk/opportunity will occur is very likely
High - The chance that risk/opportunity will occur is likely
Low - The chance that risk/opportunity will occur is unlikely
Very Low - The chance that risk/opportunity will occur is very unlikely
)</t>
        </r>
      </text>
    </comment>
    <comment ref="AN9" authorId="0">
      <text>
        <r>
          <rPr>
            <b/>
            <sz val="9"/>
            <color indexed="81"/>
            <rFont val="Calibri"/>
            <family val="2"/>
          </rPr>
          <t xml:space="preserve">Are there (i) long term trends (structural causes), (ii) short term dynamics (processes), (iii) triggers (particular events), or specific spoilers (specific actors) that increase the probability that the risk will occur?
</t>
        </r>
        <r>
          <rPr>
            <b/>
            <u/>
            <sz val="9"/>
            <color indexed="81"/>
            <rFont val="Calibri"/>
          </rPr>
          <t>Scale</t>
        </r>
        <r>
          <rPr>
            <b/>
            <sz val="9"/>
            <color indexed="81"/>
            <rFont val="Calibri"/>
            <family val="2"/>
          </rPr>
          <t xml:space="preserve">
Very High - The chance that risk/opportunity will occur is very likely
High - The chance that risk/opportunity will occur is likely
Low - The chance that risk/opportunity will occur is unlikely
Very Low - The chance that risk/opportunity will occur is very unlikely
)</t>
        </r>
      </text>
    </comment>
  </commentList>
</comments>
</file>

<file path=xl/sharedStrings.xml><?xml version="1.0" encoding="utf-8"?>
<sst xmlns="http://schemas.openxmlformats.org/spreadsheetml/2006/main" count="1981" uniqueCount="187">
  <si>
    <t>LIKELIHOOD</t>
  </si>
  <si>
    <t>RISK SCORE</t>
  </si>
  <si>
    <t>RISK LEVEL</t>
  </si>
  <si>
    <t>2. Labour Market Imbalances</t>
  </si>
  <si>
    <t>Dimension 1 : Economic Fragility</t>
  </si>
  <si>
    <t>1. Long-Term Economic Development</t>
  </si>
  <si>
    <t>Dimension 2 : Environmental Fragility</t>
  </si>
  <si>
    <t>3. Household, community and state vulnerability</t>
  </si>
  <si>
    <t>4. Natural Disaster Risks</t>
  </si>
  <si>
    <t>Dimension 3 : Political Fragility</t>
  </si>
  <si>
    <t>6. Political Stability</t>
  </si>
  <si>
    <t>5. Checks and balances and protection of human rights</t>
  </si>
  <si>
    <t>Dimension 4 : Security Fragility</t>
  </si>
  <si>
    <t xml:space="preserve">8. Armed conflict, terrorism, organized crime and interpersonal violence </t>
  </si>
  <si>
    <t>Dimension 5 : Societal Fragility</t>
  </si>
  <si>
    <t>7. Rule of Law &amp; State Control of Territory</t>
  </si>
  <si>
    <t>Very High</t>
  </si>
  <si>
    <t>The chance that risk/opportunity will occur is very likely</t>
  </si>
  <si>
    <t>High</t>
  </si>
  <si>
    <t>The chance that risk/opportunity will occur is likely</t>
  </si>
  <si>
    <t>Low</t>
  </si>
  <si>
    <t>The chance that risk/opportunity will occur is unlikely</t>
  </si>
  <si>
    <t>Very Low</t>
  </si>
  <si>
    <t>The chance that risk/opportunity will occur is very unlikely</t>
  </si>
  <si>
    <t>Not applicable</t>
  </si>
  <si>
    <t xml:space="preserve">Triggers: </t>
  </si>
  <si>
    <t>LEVEL</t>
  </si>
  <si>
    <t>IMPACT</t>
  </si>
  <si>
    <t xml:space="preserve">Dynamics: </t>
  </si>
  <si>
    <t xml:space="preserve">Actors: </t>
  </si>
  <si>
    <t xml:space="preserve">Severity: </t>
  </si>
  <si>
    <t>Institution:</t>
  </si>
  <si>
    <t>Spoilers:</t>
  </si>
  <si>
    <r>
      <rPr>
        <b/>
        <sz val="10"/>
        <color theme="1"/>
        <rFont val="Calibri"/>
        <family val="2"/>
        <scheme val="minor"/>
      </rPr>
      <t>Structural causes</t>
    </r>
    <r>
      <rPr>
        <sz val="10"/>
        <color theme="1"/>
        <rFont val="Calibri"/>
        <family val="2"/>
        <scheme val="minor"/>
      </rPr>
      <t>: are there long term trends that could signal that the particular risk will occur?</t>
    </r>
  </si>
  <si>
    <r>
      <rPr>
        <b/>
        <sz val="10"/>
        <color theme="1"/>
        <rFont val="Calibri"/>
        <family val="2"/>
        <scheme val="minor"/>
      </rPr>
      <t>Dynamics:</t>
    </r>
    <r>
      <rPr>
        <sz val="10"/>
        <color theme="1"/>
        <rFont val="Calibri"/>
        <family val="2"/>
        <scheme val="minor"/>
      </rPr>
      <t xml:space="preserve"> are there short term processes that could signal that the particular risk will occur?</t>
    </r>
  </si>
  <si>
    <r>
      <rPr>
        <b/>
        <sz val="10"/>
        <color theme="1"/>
        <rFont val="Calibri"/>
        <family val="2"/>
        <scheme val="minor"/>
      </rPr>
      <t>Triggers:</t>
    </r>
    <r>
      <rPr>
        <sz val="10"/>
        <color theme="1"/>
        <rFont val="Calibri"/>
        <family val="2"/>
        <scheme val="minor"/>
      </rPr>
      <t xml:space="preserve"> are there particular events that could signal that the particular risk will occur?</t>
    </r>
  </si>
  <si>
    <r>
      <rPr>
        <b/>
        <sz val="10"/>
        <color theme="1"/>
        <rFont val="Calibri"/>
        <family val="2"/>
        <scheme val="minor"/>
      </rPr>
      <t>Location:</t>
    </r>
    <r>
      <rPr>
        <sz val="10"/>
        <color theme="1"/>
        <rFont val="Calibri"/>
        <family val="2"/>
        <scheme val="minor"/>
      </rPr>
      <t xml:space="preserve"> will impact of the risk be widespread or localized in certain regions, cities, geographic areas?</t>
    </r>
  </si>
  <si>
    <r>
      <rPr>
        <b/>
        <sz val="10"/>
        <color theme="1"/>
        <rFont val="Calibri"/>
        <family val="2"/>
        <scheme val="minor"/>
      </rPr>
      <t>Time:</t>
    </r>
    <r>
      <rPr>
        <sz val="10"/>
        <color theme="1"/>
        <rFont val="Calibri"/>
        <family val="2"/>
        <scheme val="minor"/>
      </rPr>
      <t xml:space="preserve"> will impact of the risk have short and/or long term effects? </t>
    </r>
  </si>
  <si>
    <r>
      <rPr>
        <b/>
        <sz val="10"/>
        <color theme="1"/>
        <rFont val="Calibri"/>
        <family val="2"/>
        <scheme val="minor"/>
      </rPr>
      <t>Actors:</t>
    </r>
    <r>
      <rPr>
        <sz val="10"/>
        <color theme="1"/>
        <rFont val="Calibri"/>
        <family val="2"/>
        <scheme val="minor"/>
      </rPr>
      <t xml:space="preserve"> will impact of the risk be widespread or targeting specific societal groups? </t>
    </r>
  </si>
  <si>
    <r>
      <rPr>
        <b/>
        <sz val="10"/>
        <color theme="1"/>
        <rFont val="Calibri"/>
        <family val="2"/>
        <scheme val="minor"/>
      </rPr>
      <t>Severity:</t>
    </r>
    <r>
      <rPr>
        <sz val="10"/>
        <color theme="1"/>
        <rFont val="Calibri"/>
        <family val="2"/>
        <scheme val="minor"/>
      </rPr>
      <t xml:space="preserve"> what impact will the risk have on the key livelihoods assets for households and communities (human, political, social, physical, financial and natural capital)?</t>
    </r>
  </si>
  <si>
    <r>
      <rPr>
        <b/>
        <sz val="10"/>
        <color theme="1"/>
        <rFont val="Calibri"/>
        <family val="2"/>
        <scheme val="minor"/>
      </rPr>
      <t>Programme:</t>
    </r>
    <r>
      <rPr>
        <sz val="10"/>
        <color theme="1"/>
        <rFont val="Calibri"/>
        <family val="2"/>
        <scheme val="minor"/>
      </rPr>
      <t xml:space="preserve"> what impact will risk have on programme objectives and/or increase potential potential negative side-effects of the programme (Doing Harm)?</t>
    </r>
  </si>
  <si>
    <r>
      <rPr>
        <b/>
        <sz val="10"/>
        <color theme="1"/>
        <rFont val="Calibri"/>
        <family val="2"/>
        <scheme val="minor"/>
      </rPr>
      <t>Institution:</t>
    </r>
    <r>
      <rPr>
        <sz val="10"/>
        <color theme="1"/>
        <rFont val="Calibri"/>
        <family val="2"/>
        <scheme val="minor"/>
      </rPr>
      <t xml:space="preserve"> what impact will risk have on security, fiduciary and reputational risks for your institution?</t>
    </r>
  </si>
  <si>
    <r>
      <rPr>
        <b/>
        <sz val="10"/>
        <color theme="1"/>
        <rFont val="Calibri"/>
        <family val="2"/>
        <scheme val="minor"/>
      </rPr>
      <t>Spoilers:</t>
    </r>
    <r>
      <rPr>
        <sz val="10"/>
        <color theme="1"/>
        <rFont val="Calibri"/>
        <family val="2"/>
        <scheme val="minor"/>
      </rPr>
      <t xml:space="preserve"> are there specific actors that have an interest in not managing or even exploiting the risk?</t>
    </r>
  </si>
  <si>
    <r>
      <rPr>
        <b/>
        <sz val="10"/>
        <color theme="1"/>
        <rFont val="Calibri"/>
        <family val="2"/>
        <scheme val="minor"/>
      </rPr>
      <t xml:space="preserve">Structural causes: </t>
    </r>
  </si>
  <si>
    <r>
      <t>Location:</t>
    </r>
    <r>
      <rPr>
        <sz val="10"/>
        <color theme="1"/>
        <rFont val="Calibri"/>
        <family val="2"/>
        <scheme val="minor"/>
      </rPr>
      <t xml:space="preserve"> </t>
    </r>
  </si>
  <si>
    <r>
      <t>Time:</t>
    </r>
    <r>
      <rPr>
        <sz val="10"/>
        <color theme="1"/>
        <rFont val="Calibri"/>
        <family val="2"/>
        <scheme val="minor"/>
      </rPr>
      <t xml:space="preserve"> </t>
    </r>
  </si>
  <si>
    <r>
      <rPr>
        <b/>
        <sz val="10"/>
        <color theme="1"/>
        <rFont val="Calibri"/>
        <family val="2"/>
        <scheme val="minor"/>
      </rPr>
      <t>Programme:</t>
    </r>
    <r>
      <rPr>
        <sz val="10"/>
        <color theme="1"/>
        <rFont val="Calibri"/>
        <family val="2"/>
        <scheme val="minor"/>
      </rPr>
      <t xml:space="preserve"> </t>
    </r>
  </si>
  <si>
    <r>
      <rPr>
        <b/>
        <sz val="10"/>
        <color theme="1"/>
        <rFont val="Calibri"/>
        <family val="2"/>
        <scheme val="minor"/>
      </rPr>
      <t>Structural causes</t>
    </r>
    <r>
      <rPr>
        <sz val="10"/>
        <color theme="1"/>
        <rFont val="Calibri"/>
        <family val="2"/>
        <scheme val="minor"/>
      </rPr>
      <t>: are there long term trends that could signal that the particular opportunity will occur?</t>
    </r>
  </si>
  <si>
    <r>
      <rPr>
        <b/>
        <sz val="10"/>
        <color theme="1"/>
        <rFont val="Calibri"/>
        <family val="2"/>
        <scheme val="minor"/>
      </rPr>
      <t>Dynamics:</t>
    </r>
    <r>
      <rPr>
        <sz val="10"/>
        <color theme="1"/>
        <rFont val="Calibri"/>
        <family val="2"/>
        <scheme val="minor"/>
      </rPr>
      <t xml:space="preserve"> are there short term processes that could signal that the particular opportunity will occur?</t>
    </r>
  </si>
  <si>
    <r>
      <rPr>
        <b/>
        <sz val="10"/>
        <color theme="1"/>
        <rFont val="Calibri"/>
        <family val="2"/>
        <scheme val="minor"/>
      </rPr>
      <t>Triggers:</t>
    </r>
    <r>
      <rPr>
        <sz val="10"/>
        <color theme="1"/>
        <rFont val="Calibri"/>
        <family val="2"/>
        <scheme val="minor"/>
      </rPr>
      <t xml:space="preserve"> are there particular events that could signal that the particular opportunity will occur?</t>
    </r>
  </si>
  <si>
    <r>
      <rPr>
        <b/>
        <sz val="10"/>
        <color theme="1"/>
        <rFont val="Calibri"/>
        <family val="2"/>
        <scheme val="minor"/>
      </rPr>
      <t>Location:</t>
    </r>
    <r>
      <rPr>
        <sz val="10"/>
        <color theme="1"/>
        <rFont val="Calibri"/>
        <family val="2"/>
        <scheme val="minor"/>
      </rPr>
      <t xml:space="preserve"> will impact of the opportunity be widespread or localized in certain regions, cities, geographic areas?</t>
    </r>
  </si>
  <si>
    <r>
      <rPr>
        <b/>
        <sz val="10"/>
        <color theme="1"/>
        <rFont val="Calibri"/>
        <family val="2"/>
        <scheme val="minor"/>
      </rPr>
      <t>Time:</t>
    </r>
    <r>
      <rPr>
        <sz val="10"/>
        <color theme="1"/>
        <rFont val="Calibri"/>
        <family val="2"/>
        <scheme val="minor"/>
      </rPr>
      <t xml:space="preserve"> will impact of the opportunity have short and/or long term effects? </t>
    </r>
  </si>
  <si>
    <r>
      <rPr>
        <b/>
        <sz val="10"/>
        <color theme="1"/>
        <rFont val="Calibri"/>
        <family val="2"/>
        <scheme val="minor"/>
      </rPr>
      <t>Actors:</t>
    </r>
    <r>
      <rPr>
        <sz val="10"/>
        <color theme="1"/>
        <rFont val="Calibri"/>
        <family val="2"/>
        <scheme val="minor"/>
      </rPr>
      <t xml:space="preserve"> will impact of the opportunity be widespread or targeting specific societal groups? </t>
    </r>
  </si>
  <si>
    <r>
      <rPr>
        <b/>
        <sz val="10"/>
        <color theme="1"/>
        <rFont val="Calibri"/>
        <family val="2"/>
        <scheme val="minor"/>
      </rPr>
      <t>Severity:</t>
    </r>
    <r>
      <rPr>
        <sz val="10"/>
        <color theme="1"/>
        <rFont val="Calibri"/>
        <family val="2"/>
        <scheme val="minor"/>
      </rPr>
      <t xml:space="preserve"> what impact will the opportunity have on the key livelihoods assets for households and communities (human, political, social, physical, financial and natural capital)?</t>
    </r>
  </si>
  <si>
    <r>
      <rPr>
        <b/>
        <sz val="10"/>
        <color theme="1"/>
        <rFont val="Calibri"/>
        <family val="2"/>
        <scheme val="minor"/>
      </rPr>
      <t>Programme:</t>
    </r>
    <r>
      <rPr>
        <sz val="10"/>
        <color theme="1"/>
        <rFont val="Calibri"/>
        <family val="2"/>
        <scheme val="minor"/>
      </rPr>
      <t xml:space="preserve"> what impact will opportunity have on programme objectives and/or increase potential potential negative side-effects of the programme (Doing Harm)?</t>
    </r>
  </si>
  <si>
    <r>
      <rPr>
        <b/>
        <sz val="10"/>
        <color theme="1"/>
        <rFont val="Calibri"/>
        <family val="2"/>
        <scheme val="minor"/>
      </rPr>
      <t>Institution:</t>
    </r>
    <r>
      <rPr>
        <sz val="10"/>
        <color theme="1"/>
        <rFont val="Calibri"/>
        <family val="2"/>
        <scheme val="minor"/>
      </rPr>
      <t xml:space="preserve"> what impact will opportunity have on security, fiduciary and reputational risks for your institution?</t>
    </r>
  </si>
  <si>
    <t>FRAGILITY SURVEY</t>
  </si>
  <si>
    <t>Change Agents:</t>
  </si>
  <si>
    <t>RISKS : LIKELIHOOD</t>
  </si>
  <si>
    <t>RISKS : IMPACT</t>
  </si>
  <si>
    <t>RISKS : AGENCY</t>
  </si>
  <si>
    <r>
      <rPr>
        <b/>
        <sz val="10"/>
        <color theme="1"/>
        <rFont val="Calibri"/>
        <family val="2"/>
        <scheme val="minor"/>
      </rPr>
      <t xml:space="preserve">Likelihood: </t>
    </r>
    <r>
      <rPr>
        <sz val="10"/>
        <color theme="1"/>
        <rFont val="Calibri"/>
        <family val="2"/>
        <scheme val="minor"/>
      </rPr>
      <t>based on these questions, how likely is it that the risk will occur?</t>
    </r>
  </si>
  <si>
    <r>
      <rPr>
        <b/>
        <sz val="10"/>
        <color theme="1"/>
        <rFont val="Calibri"/>
        <family val="2"/>
        <scheme val="minor"/>
      </rPr>
      <t>Impact:</t>
    </r>
    <r>
      <rPr>
        <sz val="10"/>
        <color theme="1"/>
        <rFont val="Calibri"/>
        <family val="2"/>
        <scheme val="minor"/>
      </rPr>
      <t xml:space="preserve"> based on previous questions, what impact level will this risk constitute?</t>
    </r>
  </si>
  <si>
    <t>AGENCY</t>
  </si>
  <si>
    <t>9. Access to justice, accountability and horizontal inequality</t>
  </si>
  <si>
    <t>10. Vertical and gender inequalities</t>
  </si>
  <si>
    <t>RISK MATRIX</t>
  </si>
  <si>
    <t>Moderate</t>
  </si>
  <si>
    <r>
      <rPr>
        <b/>
        <sz val="10"/>
        <color theme="1"/>
        <rFont val="Calibri"/>
        <family val="2"/>
        <scheme val="minor"/>
      </rPr>
      <t>AGENCY</t>
    </r>
    <r>
      <rPr>
        <sz val="10"/>
        <color theme="1"/>
        <rFont val="Calibri"/>
        <family val="2"/>
        <scheme val="minor"/>
      </rPr>
      <t xml:space="preserve"> is there a strong, moderate or low willingness to mitigate the risk?</t>
    </r>
  </si>
  <si>
    <t>Strong</t>
  </si>
  <si>
    <t>Strong willingness, agency and leadership available</t>
  </si>
  <si>
    <t>Moderate willingness, agency and leadership available</t>
  </si>
  <si>
    <t>Low willingness, agency and leadership available</t>
  </si>
  <si>
    <t>RISK RESPONSE</t>
  </si>
  <si>
    <t>Option</t>
  </si>
  <si>
    <t>Mitigate</t>
  </si>
  <si>
    <t>Avoid</t>
  </si>
  <si>
    <t>Accept</t>
  </si>
  <si>
    <t>Share</t>
  </si>
  <si>
    <r>
      <rPr>
        <b/>
        <sz val="10"/>
        <color theme="1"/>
        <rFont val="Calibri"/>
        <family val="2"/>
        <scheme val="minor"/>
      </rPr>
      <t>Explanation:</t>
    </r>
    <r>
      <rPr>
        <sz val="10"/>
        <color theme="1"/>
        <rFont val="Calibri"/>
        <family val="2"/>
        <scheme val="minor"/>
      </rPr>
      <t xml:space="preserve"> explain option, describe the concrete actions, responsibilities and expected result </t>
    </r>
  </si>
  <si>
    <t>ASSESMENT CRITERIA</t>
  </si>
  <si>
    <t>These criteria can be used to assess if risk response is feasible, efficient and effective.</t>
  </si>
  <si>
    <t xml:space="preserve">"Appropriate — the correct level of response must be determined, based on the “size” of the risk or opportunity and a cost-benefit analysis. This ranges from a crisis response where the intervention cannot proceed without the risk being addressed, through to a “do nothing” response for minor risks or opportunities (efficiency). 
Actionable — a time horizon should be determined within which responses need to be completed in order to address the risk or opportunity: some risks require immediate action, while others can be safely left until later. 
Achievable — there is no point in describing responses which are not realistically achievable or feasible, either technically (capacity), financially (budget) or politically (political backing). 
Assessed — it should be assessed if and how the proposed response will indeed make a difference, and address the risk or opportunity (effectiveness). 
Agreed — the consensus and commitment of stakeholders should be obtained before agreeing responses. 
Allocated and accepted—each response should be owned and accepted on the most appropriate level within the organization.
</t>
  </si>
  <si>
    <t>Improvement of food security</t>
  </si>
  <si>
    <t>Improvement of social development</t>
  </si>
  <si>
    <t>Improvement of economic development</t>
  </si>
  <si>
    <t>Improvement of regulatory quality state</t>
  </si>
  <si>
    <t>Improvement of resource rent dependency</t>
  </si>
  <si>
    <t>Improvement of aid dependency</t>
  </si>
  <si>
    <t>Improvement of remoteness</t>
  </si>
  <si>
    <t>Improvement of unemployment rate</t>
  </si>
  <si>
    <t>Improvement of NEET rate</t>
  </si>
  <si>
    <t>Improvement of vertical inequality</t>
  </si>
  <si>
    <t>Improvement of horizontal inequality</t>
  </si>
  <si>
    <t>Improvement of socio-economic vulnerability</t>
  </si>
  <si>
    <t>Improvement of environmental health</t>
  </si>
  <si>
    <t>Improvement of uprooted people</t>
  </si>
  <si>
    <t>Improvement of infectious diseases</t>
  </si>
  <si>
    <t>Improvement of government effectiveness</t>
  </si>
  <si>
    <t>Improvement of natural disaster risks</t>
  </si>
  <si>
    <t>Improvement of political terror</t>
  </si>
  <si>
    <t>Improvement of voice and accountability</t>
  </si>
  <si>
    <t xml:space="preserve">Improvement of judicial control </t>
  </si>
  <si>
    <t xml:space="preserve">Improvement of legislative control  </t>
  </si>
  <si>
    <t>Improvement of regime persistence</t>
  </si>
  <si>
    <t>Improvement of state legitimacy</t>
  </si>
  <si>
    <t>Improvement of state control over territory</t>
  </si>
  <si>
    <t>Improvement of security apparatus</t>
  </si>
  <si>
    <t>Improvement of presence of armed groups</t>
  </si>
  <si>
    <t>Improvement of Rule of Law</t>
  </si>
  <si>
    <t>Improvement of violent criminal activity</t>
  </si>
  <si>
    <t>Improvement of interpersonal and social violence</t>
  </si>
  <si>
    <t>Improvement of conflict risks</t>
  </si>
  <si>
    <t>Improvement of terrorism</t>
  </si>
  <si>
    <t>Improvement of access to justice</t>
  </si>
  <si>
    <t>Improvement of an inclusive civil society</t>
  </si>
  <si>
    <t xml:space="preserve">Improvement of vertical inequality
</t>
  </si>
  <si>
    <t>Improvement of gender inequality</t>
  </si>
  <si>
    <r>
      <rPr>
        <b/>
        <sz val="10"/>
        <color theme="1"/>
        <rFont val="Calibri"/>
        <family val="2"/>
        <scheme val="minor"/>
      </rPr>
      <t xml:space="preserve">Likelihood: </t>
    </r>
    <r>
      <rPr>
        <sz val="10"/>
        <color theme="1"/>
        <rFont val="Calibri"/>
        <family val="2"/>
        <scheme val="minor"/>
      </rPr>
      <t>based on these questions, how likely is it that the opportunity will occur?</t>
    </r>
  </si>
  <si>
    <t>SCORE</t>
  </si>
  <si>
    <t>Add or delete opportunity factors</t>
  </si>
  <si>
    <r>
      <rPr>
        <b/>
        <sz val="10"/>
        <color theme="1"/>
        <rFont val="Calibri"/>
        <family val="2"/>
        <scheme val="minor"/>
      </rPr>
      <t>Impact:</t>
    </r>
    <r>
      <rPr>
        <sz val="10"/>
        <color theme="1"/>
        <rFont val="Calibri"/>
        <family val="2"/>
        <scheme val="minor"/>
      </rPr>
      <t xml:space="preserve"> based on previous questions, what impact level will this opportunity constitute?</t>
    </r>
  </si>
  <si>
    <t>RESILIENCE SURVEY</t>
  </si>
  <si>
    <t>OPPORTUNITY MATRIX</t>
  </si>
  <si>
    <r>
      <rPr>
        <b/>
        <sz val="10"/>
        <color theme="1"/>
        <rFont val="Calibri"/>
        <family val="2"/>
        <scheme val="minor"/>
      </rPr>
      <t>Spoilers:</t>
    </r>
    <r>
      <rPr>
        <sz val="10"/>
        <color theme="1"/>
        <rFont val="Calibri"/>
        <family val="2"/>
        <scheme val="minor"/>
      </rPr>
      <t xml:space="preserve"> are there specific actors that have an interest in not exploiting or enhancing the opportunity?</t>
    </r>
  </si>
  <si>
    <r>
      <rPr>
        <b/>
        <sz val="10"/>
        <color theme="1"/>
        <rFont val="Calibri"/>
        <family val="2"/>
        <scheme val="minor"/>
      </rPr>
      <t>AGENCY</t>
    </r>
    <r>
      <rPr>
        <sz val="10"/>
        <color theme="1"/>
        <rFont val="Calibri"/>
        <family val="2"/>
        <scheme val="minor"/>
      </rPr>
      <t xml:space="preserve"> is there a strong, moderate or low willingness to exploit or enance the opportunity?</t>
    </r>
  </si>
  <si>
    <r>
      <rPr>
        <b/>
        <sz val="10"/>
        <color theme="1"/>
        <rFont val="Calibri"/>
        <family val="2"/>
        <scheme val="minor"/>
      </rPr>
      <t>Change agents</t>
    </r>
    <r>
      <rPr>
        <sz val="10"/>
        <color theme="1"/>
        <rFont val="Calibri"/>
        <family val="2"/>
        <scheme val="minor"/>
      </rPr>
      <t>: are there specific actors that have an interest or can be incentivized to exploit or enhance the likelihood and/or impact of the opportunity?</t>
    </r>
  </si>
  <si>
    <r>
      <rPr>
        <b/>
        <sz val="10"/>
        <color theme="1"/>
        <rFont val="Calibri"/>
        <family val="2"/>
        <scheme val="minor"/>
      </rPr>
      <t>Change agents</t>
    </r>
    <r>
      <rPr>
        <sz val="10"/>
        <color theme="1"/>
        <rFont val="Calibri"/>
        <family val="2"/>
        <scheme val="minor"/>
      </rPr>
      <t>: are there specific actors that have an interest or can be incentivized in mitigating the risk?</t>
    </r>
  </si>
  <si>
    <t xml:space="preserve">FRAME </t>
  </si>
  <si>
    <t xml:space="preserve">This FRAME tool has been developed by the ACROPOLIS Research Group on Aid Effectiveness in Fragile Contexts for the Belgium development cooperation and should be combined with the FRAME guidelines. Contact person: thomas.vervisch@ugent.be  </t>
  </si>
  <si>
    <t>INTRODUCTION</t>
  </si>
  <si>
    <t>OBJECTIVE</t>
  </si>
  <si>
    <t>SCOPE</t>
  </si>
  <si>
    <t>APPETITE</t>
  </si>
  <si>
    <t>TIME HORIZON</t>
  </si>
  <si>
    <t>REVIEW</t>
  </si>
  <si>
    <t>RESPONSIBLE</t>
  </si>
  <si>
    <t>DATE</t>
  </si>
  <si>
    <t xml:space="preserve">Please describe the objectives of the programme, intervention, process in function of which the FRAME exercise will be conducted. In other words: in function of which objectives should risks and opportunities  be managed? </t>
  </si>
  <si>
    <t>Please describe the scope of of the FRAME exercise. A guiding question that can help to identify the scope is the question: what system de you want to change? A system can be a unit of society (e.g. individual, household, a group of people with common characteristics, community, nation), of ecology (e.g. a forest) or a physical entity (e.g. an urban infrastructure network) (OECD 2014b: 5).</t>
  </si>
  <si>
    <t>Please describe the risk appetite that is acceptable to achieve the expected results and change. A risk appetite statement includes at least a qualitative statement of what kind of risks that are not acceptable (red lines), what kind of conditions that should be met in order te engage (green lights), what kind of opportunities should be exploited or enhanced, where possible supplemented by quantifiable indicators for the identified green lights, red lines and oppoertunities. This statement should come from the appropriate management or political level within the organization.</t>
  </si>
  <si>
    <t>Please describe the time horizon against which risks and opportunities will be measured. Logically, this time horizon relates to the objectives that have been set.</t>
  </si>
  <si>
    <t>Please describe when the FRAME exercise will be reviewed.</t>
  </si>
  <si>
    <t>Please describe who is end responsible for the FRAME exercise.</t>
  </si>
  <si>
    <t>Please respond to the date of vailidation of the FRAME exercise.</t>
  </si>
  <si>
    <t>INSTRUCTIONS</t>
  </si>
  <si>
    <t>Fragility Survey</t>
  </si>
  <si>
    <t>Tab</t>
  </si>
  <si>
    <t>Column</t>
  </si>
  <si>
    <t>Instruction</t>
  </si>
  <si>
    <t>D-F</t>
  </si>
  <si>
    <t>G</t>
  </si>
  <si>
    <t>B</t>
  </si>
  <si>
    <t>Give a qualititave answer on the question.</t>
  </si>
  <si>
    <t>J-O</t>
  </si>
  <si>
    <t>P</t>
  </si>
  <si>
    <t>S-T</t>
  </si>
  <si>
    <t>Based on previous qualitative answers, choose of level of likelihood (if you select the cell an arrows will pop up to select level from a predefined list)</t>
  </si>
  <si>
    <t>U</t>
  </si>
  <si>
    <t>Section</t>
  </si>
  <si>
    <t>Likelihood</t>
  </si>
  <si>
    <t>Dimensions</t>
  </si>
  <si>
    <t>Impact</t>
  </si>
  <si>
    <t>Agency</t>
  </si>
  <si>
    <t>Risk Matrix</t>
  </si>
  <si>
    <t>The risk matrix will be completed automatically, nothing should be filled in.</t>
  </si>
  <si>
    <t>Risk Register</t>
  </si>
  <si>
    <t xml:space="preserve">The risk register summarizes the risk matrix. </t>
  </si>
  <si>
    <t>B-J</t>
  </si>
  <si>
    <t>I-J</t>
  </si>
  <si>
    <t>M</t>
  </si>
  <si>
    <t>N</t>
  </si>
  <si>
    <t>Explain option, describe the concrete actions, responsibilities and expected result</t>
  </si>
  <si>
    <t>Select the risk response option for each of the identified factors (the criteria in column 'P' can help the assessment).</t>
  </si>
  <si>
    <t>Introduce max. 5 fragility factors / component (Annex A gives an overview of the 10 fragility components and suggests several sub-components for each of them).</t>
  </si>
  <si>
    <t>In below instructions are given to complete the fragility part of the tool, similar instructions should be followed for the resilience tabs.</t>
  </si>
  <si>
    <t>Deterioration of …</t>
  </si>
  <si>
    <t xml:space="preserve">Deterioration of ...
</t>
  </si>
  <si>
    <t>OPPORTUNITY : LIKELIHOOD</t>
  </si>
  <si>
    <t>OPPORTUNITY : IMPACT</t>
  </si>
  <si>
    <t>OPPORTUNITY : AGENCY</t>
  </si>
  <si>
    <t>Improvement of …</t>
  </si>
  <si>
    <t>OPPORTUNITY REGISTER</t>
  </si>
  <si>
    <t>RISK REGISTER</t>
  </si>
  <si>
    <t>OPPORTUNITY RESPONSE</t>
  </si>
  <si>
    <t>OPPORTUNITY LEVEL</t>
  </si>
  <si>
    <t>These criteria can be used to assess if risk/opportunity response is feasible, efficient and effective.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</si>
</sst>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20"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9"/>
      <color indexed="81"/>
      <name val="Calibri"/>
      <family val="2"/>
    </font>
    <font>
      <b/>
      <u/>
      <sz val="9"/>
      <color indexed="81"/>
      <name val="Calibri"/>
    </font>
    <font>
      <b/>
      <sz val="12"/>
      <color theme="1"/>
      <name val="Calibri"/>
      <family val="2"/>
      <scheme val="minor"/>
    </font>
    <font>
      <sz val="10"/>
      <color theme="1"/>
      <name val="Calibri"/>
      <family val="2"/>
      <scheme val="minor"/>
    </font>
    <font>
      <b/>
      <sz val="10"/>
      <color theme="1"/>
      <name val="Calibri"/>
      <family val="2"/>
      <scheme val="minor"/>
    </font>
    <font>
      <sz val="22"/>
      <color theme="1"/>
      <name val="Calibri"/>
      <scheme val="minor"/>
    </font>
    <font>
      <b/>
      <sz val="22"/>
      <color theme="1"/>
      <name val="Calibri"/>
      <scheme val="minor"/>
    </font>
    <font>
      <sz val="24"/>
      <color theme="1"/>
      <name val="Calibri"/>
      <scheme val="minor"/>
    </font>
    <font>
      <b/>
      <sz val="24"/>
      <color theme="1"/>
      <name val="Arial"/>
    </font>
    <font>
      <sz val="15"/>
      <color rgb="FF191919"/>
      <name val="ArialMT"/>
    </font>
    <font>
      <b/>
      <sz val="14"/>
      <color theme="1"/>
      <name val="Calibri"/>
      <scheme val="minor"/>
    </font>
    <font>
      <sz val="11"/>
      <color theme="1"/>
      <name val="Calibri"/>
      <scheme val="minor"/>
    </font>
    <font>
      <i/>
      <sz val="11"/>
      <color theme="1"/>
      <name val="Calibri"/>
      <scheme val="minor"/>
    </font>
    <font>
      <sz val="12"/>
      <color rgb="FF191919"/>
      <name val="Calibri"/>
      <scheme val="minor"/>
    </font>
    <font>
      <b/>
      <sz val="9"/>
      <color theme="1"/>
      <name val="Calibri"/>
      <scheme val="minor"/>
    </font>
    <font>
      <sz val="9"/>
      <color theme="1"/>
      <name val="Calibri"/>
      <scheme val="minor"/>
    </font>
  </fonts>
  <fills count="18">
    <fill>
      <patternFill patternType="none"/>
    </fill>
    <fill>
      <patternFill patternType="gray125"/>
    </fill>
    <fill>
      <patternFill patternType="solid">
        <fgColor theme="0" tint="-0.34998626667073579"/>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6"/>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8"/>
        <bgColor indexed="64"/>
      </patternFill>
    </fill>
    <fill>
      <patternFill patternType="solid">
        <fgColor theme="8" tint="0.39997558519241921"/>
        <bgColor indexed="64"/>
      </patternFill>
    </fill>
    <fill>
      <patternFill patternType="solid">
        <fgColor theme="8" tint="0.79998168889431442"/>
        <bgColor indexed="64"/>
      </patternFill>
    </fill>
  </fills>
  <borders count="21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style="thin">
        <color theme="4"/>
      </left>
      <right style="thin">
        <color theme="4"/>
      </right>
      <top style="double">
        <color theme="4"/>
      </top>
      <bottom style="double">
        <color theme="4"/>
      </bottom>
      <diagonal/>
    </border>
    <border>
      <left style="thick">
        <color theme="4"/>
      </left>
      <right style="thin">
        <color theme="4"/>
      </right>
      <top style="thick">
        <color theme="4"/>
      </top>
      <bottom style="thick">
        <color theme="4"/>
      </bottom>
      <diagonal/>
    </border>
    <border>
      <left style="thin">
        <color theme="4"/>
      </left>
      <right style="thin">
        <color theme="4"/>
      </right>
      <top style="thick">
        <color theme="4"/>
      </top>
      <bottom style="thick">
        <color theme="4"/>
      </bottom>
      <diagonal/>
    </border>
    <border>
      <left style="thin">
        <color theme="4"/>
      </left>
      <right style="thick">
        <color theme="4"/>
      </right>
      <top style="thick">
        <color theme="4"/>
      </top>
      <bottom style="thick">
        <color theme="4"/>
      </bottom>
      <diagonal/>
    </border>
    <border>
      <left style="thin">
        <color theme="4"/>
      </left>
      <right style="thin">
        <color theme="4"/>
      </right>
      <top style="thin">
        <color theme="4"/>
      </top>
      <bottom/>
      <diagonal/>
    </border>
    <border>
      <left style="thin">
        <color theme="5"/>
      </left>
      <right style="thin">
        <color theme="5"/>
      </right>
      <top style="thin">
        <color theme="5"/>
      </top>
      <bottom style="thin">
        <color theme="5"/>
      </bottom>
      <diagonal/>
    </border>
    <border>
      <left style="thin">
        <color theme="5"/>
      </left>
      <right style="thin">
        <color theme="5"/>
      </right>
      <top/>
      <bottom style="thin">
        <color theme="5"/>
      </bottom>
      <diagonal/>
    </border>
    <border>
      <left style="thin">
        <color theme="5"/>
      </left>
      <right style="thin">
        <color theme="5"/>
      </right>
      <top style="thin">
        <color theme="5"/>
      </top>
      <bottom/>
      <diagonal/>
    </border>
    <border>
      <left style="thin">
        <color theme="6"/>
      </left>
      <right style="thin">
        <color theme="6"/>
      </right>
      <top style="thin">
        <color theme="6"/>
      </top>
      <bottom style="thin">
        <color theme="6"/>
      </bottom>
      <diagonal/>
    </border>
    <border>
      <left style="thick">
        <color theme="6"/>
      </left>
      <right style="thin">
        <color theme="6"/>
      </right>
      <top style="thin">
        <color theme="6"/>
      </top>
      <bottom style="thin">
        <color theme="6"/>
      </bottom>
      <diagonal/>
    </border>
    <border>
      <left style="thin">
        <color theme="6"/>
      </left>
      <right style="thick">
        <color theme="6"/>
      </right>
      <top style="thin">
        <color theme="6"/>
      </top>
      <bottom style="thin">
        <color theme="6"/>
      </bottom>
      <diagonal/>
    </border>
    <border>
      <left style="thick">
        <color theme="6"/>
      </left>
      <right style="thin">
        <color theme="6"/>
      </right>
      <top style="thin">
        <color theme="6"/>
      </top>
      <bottom style="thick">
        <color theme="6"/>
      </bottom>
      <diagonal/>
    </border>
    <border>
      <left style="thin">
        <color theme="6"/>
      </left>
      <right style="thin">
        <color theme="6"/>
      </right>
      <top style="thin">
        <color theme="6"/>
      </top>
      <bottom style="thick">
        <color theme="6"/>
      </bottom>
      <diagonal/>
    </border>
    <border>
      <left style="thin">
        <color theme="6"/>
      </left>
      <right style="thick">
        <color theme="6"/>
      </right>
      <top style="thin">
        <color theme="6"/>
      </top>
      <bottom style="thick">
        <color theme="6"/>
      </bottom>
      <diagonal/>
    </border>
    <border>
      <left style="thick">
        <color theme="6"/>
      </left>
      <right style="thin">
        <color theme="6"/>
      </right>
      <top/>
      <bottom style="thin">
        <color theme="6"/>
      </bottom>
      <diagonal/>
    </border>
    <border>
      <left style="thin">
        <color theme="6"/>
      </left>
      <right style="thin">
        <color theme="6"/>
      </right>
      <top/>
      <bottom style="thin">
        <color theme="6"/>
      </bottom>
      <diagonal/>
    </border>
    <border>
      <left style="thin">
        <color theme="6"/>
      </left>
      <right style="thick">
        <color theme="6"/>
      </right>
      <top/>
      <bottom style="thin">
        <color theme="6"/>
      </bottom>
      <diagonal/>
    </border>
    <border>
      <left style="thick">
        <color theme="6"/>
      </left>
      <right style="thin">
        <color theme="6"/>
      </right>
      <top style="thick">
        <color theme="6"/>
      </top>
      <bottom style="thick">
        <color theme="6"/>
      </bottom>
      <diagonal/>
    </border>
    <border>
      <left style="thin">
        <color theme="6"/>
      </left>
      <right style="thin">
        <color theme="6"/>
      </right>
      <top style="thick">
        <color theme="6"/>
      </top>
      <bottom style="thick">
        <color theme="6"/>
      </bottom>
      <diagonal/>
    </border>
    <border>
      <left style="thin">
        <color theme="6"/>
      </left>
      <right style="thick">
        <color theme="6"/>
      </right>
      <top style="thick">
        <color theme="6"/>
      </top>
      <bottom style="thick">
        <color theme="6"/>
      </bottom>
      <diagonal/>
    </border>
    <border>
      <left style="thick">
        <color theme="6"/>
      </left>
      <right style="thin">
        <color theme="6"/>
      </right>
      <top style="thick">
        <color theme="6"/>
      </top>
      <bottom style="double">
        <color theme="6"/>
      </bottom>
      <diagonal/>
    </border>
    <border>
      <left style="thin">
        <color theme="6"/>
      </left>
      <right style="thin">
        <color theme="6"/>
      </right>
      <top style="thick">
        <color theme="6"/>
      </top>
      <bottom style="double">
        <color theme="6"/>
      </bottom>
      <diagonal/>
    </border>
    <border>
      <left style="thin">
        <color theme="6"/>
      </left>
      <right style="thick">
        <color theme="6"/>
      </right>
      <top style="thick">
        <color theme="6"/>
      </top>
      <bottom style="double">
        <color theme="6"/>
      </bottom>
      <diagonal/>
    </border>
    <border>
      <left style="thick">
        <color theme="6"/>
      </left>
      <right style="thin">
        <color theme="6"/>
      </right>
      <top style="thin">
        <color theme="6"/>
      </top>
      <bottom/>
      <diagonal/>
    </border>
    <border>
      <left style="thin">
        <color theme="6"/>
      </left>
      <right style="thin">
        <color theme="6"/>
      </right>
      <top style="thin">
        <color theme="6"/>
      </top>
      <bottom/>
      <diagonal/>
    </border>
    <border>
      <left style="thin">
        <color theme="6"/>
      </left>
      <right style="thick">
        <color theme="6"/>
      </right>
      <top style="thin">
        <color theme="6"/>
      </top>
      <bottom/>
      <diagonal/>
    </border>
    <border>
      <left style="thick">
        <color theme="6"/>
      </left>
      <right style="thin">
        <color theme="6"/>
      </right>
      <top style="double">
        <color theme="6"/>
      </top>
      <bottom style="double">
        <color theme="6"/>
      </bottom>
      <diagonal/>
    </border>
    <border>
      <left style="thin">
        <color theme="6"/>
      </left>
      <right style="thin">
        <color theme="6"/>
      </right>
      <top style="double">
        <color theme="6"/>
      </top>
      <bottom style="double">
        <color theme="6"/>
      </bottom>
      <diagonal/>
    </border>
    <border>
      <left style="thin">
        <color theme="6"/>
      </left>
      <right style="thick">
        <color theme="6"/>
      </right>
      <top style="double">
        <color theme="6"/>
      </top>
      <bottom style="double">
        <color theme="6"/>
      </bottom>
      <diagonal/>
    </border>
    <border>
      <left style="thick">
        <color theme="5"/>
      </left>
      <right style="thin">
        <color theme="5"/>
      </right>
      <top/>
      <bottom style="thin">
        <color theme="5"/>
      </bottom>
      <diagonal/>
    </border>
    <border>
      <left style="thin">
        <color theme="5"/>
      </left>
      <right style="thick">
        <color theme="5"/>
      </right>
      <top/>
      <bottom style="thin">
        <color theme="5"/>
      </bottom>
      <diagonal/>
    </border>
    <border>
      <left style="thick">
        <color theme="5"/>
      </left>
      <right style="thin">
        <color theme="5"/>
      </right>
      <top style="thin">
        <color theme="5"/>
      </top>
      <bottom style="thin">
        <color theme="5"/>
      </bottom>
      <diagonal/>
    </border>
    <border>
      <left style="thin">
        <color theme="5"/>
      </left>
      <right style="thick">
        <color theme="5"/>
      </right>
      <top style="thin">
        <color theme="5"/>
      </top>
      <bottom style="thin">
        <color theme="5"/>
      </bottom>
      <diagonal/>
    </border>
    <border>
      <left style="thick">
        <color theme="5"/>
      </left>
      <right style="thin">
        <color theme="5"/>
      </right>
      <top style="thin">
        <color theme="5"/>
      </top>
      <bottom/>
      <diagonal/>
    </border>
    <border>
      <left style="thin">
        <color theme="5"/>
      </left>
      <right style="thick">
        <color theme="5"/>
      </right>
      <top style="thin">
        <color theme="5"/>
      </top>
      <bottom/>
      <diagonal/>
    </border>
    <border>
      <left style="thick">
        <color theme="5"/>
      </left>
      <right style="thin">
        <color theme="5"/>
      </right>
      <top/>
      <bottom style="thick">
        <color theme="5"/>
      </bottom>
      <diagonal/>
    </border>
    <border>
      <left style="thin">
        <color theme="5"/>
      </left>
      <right style="thin">
        <color theme="5"/>
      </right>
      <top/>
      <bottom style="thick">
        <color theme="5"/>
      </bottom>
      <diagonal/>
    </border>
    <border>
      <left style="thin">
        <color theme="5"/>
      </left>
      <right style="thick">
        <color theme="5"/>
      </right>
      <top/>
      <bottom style="thick">
        <color theme="5"/>
      </bottom>
      <diagonal/>
    </border>
    <border>
      <left style="thick">
        <color theme="5"/>
      </left>
      <right style="thin">
        <color theme="5"/>
      </right>
      <top style="thick">
        <color theme="5"/>
      </top>
      <bottom style="thick">
        <color theme="5"/>
      </bottom>
      <diagonal/>
    </border>
    <border>
      <left style="thin">
        <color theme="5"/>
      </left>
      <right style="thin">
        <color theme="5"/>
      </right>
      <top style="thick">
        <color theme="5"/>
      </top>
      <bottom style="thick">
        <color theme="5"/>
      </bottom>
      <diagonal/>
    </border>
    <border>
      <left style="thin">
        <color theme="5"/>
      </left>
      <right style="thick">
        <color theme="5"/>
      </right>
      <top style="thick">
        <color theme="5"/>
      </top>
      <bottom style="thick">
        <color theme="5"/>
      </bottom>
      <diagonal/>
    </border>
    <border>
      <left style="thick">
        <color theme="5"/>
      </left>
      <right style="thin">
        <color theme="5"/>
      </right>
      <top style="thick">
        <color theme="5"/>
      </top>
      <bottom style="double">
        <color theme="5"/>
      </bottom>
      <diagonal/>
    </border>
    <border>
      <left style="thin">
        <color theme="5"/>
      </left>
      <right style="thin">
        <color theme="5"/>
      </right>
      <top style="thick">
        <color theme="5"/>
      </top>
      <bottom style="double">
        <color theme="5"/>
      </bottom>
      <diagonal/>
    </border>
    <border>
      <left style="thin">
        <color theme="5"/>
      </left>
      <right style="thick">
        <color theme="5"/>
      </right>
      <top style="thick">
        <color theme="5"/>
      </top>
      <bottom style="double">
        <color theme="5"/>
      </bottom>
      <diagonal/>
    </border>
    <border>
      <left style="thick">
        <color theme="5"/>
      </left>
      <right style="thin">
        <color theme="5"/>
      </right>
      <top style="double">
        <color theme="5"/>
      </top>
      <bottom style="double">
        <color theme="5"/>
      </bottom>
      <diagonal/>
    </border>
    <border>
      <left style="thin">
        <color theme="5"/>
      </left>
      <right style="thin">
        <color theme="5"/>
      </right>
      <top style="double">
        <color theme="5"/>
      </top>
      <bottom style="double">
        <color theme="5"/>
      </bottom>
      <diagonal/>
    </border>
    <border>
      <left style="thin">
        <color theme="5"/>
      </left>
      <right style="thick">
        <color theme="5"/>
      </right>
      <top style="double">
        <color theme="5"/>
      </top>
      <bottom style="double">
        <color theme="5"/>
      </bottom>
      <diagonal/>
    </border>
    <border>
      <left style="thick">
        <color theme="4"/>
      </left>
      <right style="thin">
        <color theme="4"/>
      </right>
      <top/>
      <bottom style="thin">
        <color theme="4"/>
      </bottom>
      <diagonal/>
    </border>
    <border>
      <left style="thin">
        <color theme="4"/>
      </left>
      <right style="thick">
        <color theme="4"/>
      </right>
      <top/>
      <bottom style="thin">
        <color theme="4"/>
      </bottom>
      <diagonal/>
    </border>
    <border>
      <left style="thick">
        <color theme="4"/>
      </left>
      <right style="thin">
        <color theme="4"/>
      </right>
      <top style="thin">
        <color theme="4"/>
      </top>
      <bottom style="thin">
        <color theme="4"/>
      </bottom>
      <diagonal/>
    </border>
    <border>
      <left style="thin">
        <color theme="4"/>
      </left>
      <right style="thick">
        <color theme="4"/>
      </right>
      <top style="thin">
        <color theme="4"/>
      </top>
      <bottom style="thin">
        <color theme="4"/>
      </bottom>
      <diagonal/>
    </border>
    <border>
      <left style="thin">
        <color theme="4"/>
      </left>
      <right style="thick">
        <color theme="4"/>
      </right>
      <top style="thin">
        <color theme="4"/>
      </top>
      <bottom/>
      <diagonal/>
    </border>
    <border>
      <left style="thick">
        <color theme="4"/>
      </left>
      <right style="thin">
        <color theme="4"/>
      </right>
      <top style="thin">
        <color theme="4"/>
      </top>
      <bottom style="thick">
        <color theme="4"/>
      </bottom>
      <diagonal/>
    </border>
    <border>
      <left style="thin">
        <color theme="4"/>
      </left>
      <right style="thin">
        <color theme="4"/>
      </right>
      <top style="thin">
        <color theme="4"/>
      </top>
      <bottom style="thick">
        <color theme="4"/>
      </bottom>
      <diagonal/>
    </border>
    <border>
      <left style="thin">
        <color theme="4"/>
      </left>
      <right style="thick">
        <color theme="4"/>
      </right>
      <top style="thin">
        <color theme="4"/>
      </top>
      <bottom style="thick">
        <color theme="4"/>
      </bottom>
      <diagonal/>
    </border>
    <border>
      <left style="thick">
        <color theme="4"/>
      </left>
      <right style="thin">
        <color theme="4"/>
      </right>
      <top style="thick">
        <color theme="4"/>
      </top>
      <bottom style="double">
        <color theme="4"/>
      </bottom>
      <diagonal/>
    </border>
    <border>
      <left style="thin">
        <color theme="4"/>
      </left>
      <right style="thin">
        <color theme="4"/>
      </right>
      <top style="thick">
        <color theme="4"/>
      </top>
      <bottom style="double">
        <color theme="4"/>
      </bottom>
      <diagonal/>
    </border>
    <border>
      <left style="thin">
        <color theme="4"/>
      </left>
      <right style="thick">
        <color theme="4"/>
      </right>
      <top style="thick">
        <color theme="4"/>
      </top>
      <bottom style="double">
        <color theme="4"/>
      </bottom>
      <diagonal/>
    </border>
    <border>
      <left style="thick">
        <color theme="4"/>
      </left>
      <right style="thin">
        <color theme="4"/>
      </right>
      <top style="double">
        <color theme="4"/>
      </top>
      <bottom style="double">
        <color theme="4"/>
      </bottom>
      <diagonal/>
    </border>
    <border>
      <left style="thin">
        <color theme="4"/>
      </left>
      <right style="thick">
        <color theme="4"/>
      </right>
      <top style="double">
        <color theme="4"/>
      </top>
      <bottom style="double">
        <color theme="4"/>
      </bottom>
      <diagonal/>
    </border>
    <border>
      <left style="thick">
        <color theme="7"/>
      </left>
      <right style="thin">
        <color theme="7"/>
      </right>
      <top style="thin">
        <color theme="7"/>
      </top>
      <bottom style="thin">
        <color theme="7"/>
      </bottom>
      <diagonal/>
    </border>
    <border>
      <left style="thin">
        <color theme="7"/>
      </left>
      <right style="thin">
        <color theme="7"/>
      </right>
      <top style="thin">
        <color theme="7"/>
      </top>
      <bottom style="thin">
        <color theme="7"/>
      </bottom>
      <diagonal/>
    </border>
    <border>
      <left style="thin">
        <color theme="7"/>
      </left>
      <right style="thick">
        <color theme="7"/>
      </right>
      <top style="thin">
        <color theme="7"/>
      </top>
      <bottom style="thin">
        <color theme="7"/>
      </bottom>
      <diagonal/>
    </border>
    <border>
      <left style="thick">
        <color theme="7"/>
      </left>
      <right style="thin">
        <color theme="7"/>
      </right>
      <top style="thin">
        <color theme="7"/>
      </top>
      <bottom style="thick">
        <color theme="7"/>
      </bottom>
      <diagonal/>
    </border>
    <border>
      <left style="thin">
        <color theme="7"/>
      </left>
      <right style="thin">
        <color theme="7"/>
      </right>
      <top style="thin">
        <color theme="7"/>
      </top>
      <bottom style="thick">
        <color theme="7"/>
      </bottom>
      <diagonal/>
    </border>
    <border>
      <left style="thin">
        <color theme="7"/>
      </left>
      <right style="thick">
        <color theme="7"/>
      </right>
      <top style="thin">
        <color theme="7"/>
      </top>
      <bottom style="thick">
        <color theme="7"/>
      </bottom>
      <diagonal/>
    </border>
    <border>
      <left style="thick">
        <color theme="7"/>
      </left>
      <right style="thin">
        <color theme="7"/>
      </right>
      <top/>
      <bottom style="thin">
        <color theme="7"/>
      </bottom>
      <diagonal/>
    </border>
    <border>
      <left style="thin">
        <color theme="7"/>
      </left>
      <right style="thin">
        <color theme="7"/>
      </right>
      <top/>
      <bottom style="thin">
        <color theme="7"/>
      </bottom>
      <diagonal/>
    </border>
    <border>
      <left style="thin">
        <color theme="7"/>
      </left>
      <right style="thick">
        <color theme="7"/>
      </right>
      <top/>
      <bottom style="thin">
        <color theme="7"/>
      </bottom>
      <diagonal/>
    </border>
    <border>
      <left style="thick">
        <color theme="7"/>
      </left>
      <right style="thin">
        <color theme="7"/>
      </right>
      <top style="thick">
        <color theme="7"/>
      </top>
      <bottom style="thick">
        <color theme="7"/>
      </bottom>
      <diagonal/>
    </border>
    <border>
      <left style="thin">
        <color theme="7"/>
      </left>
      <right style="thin">
        <color theme="7"/>
      </right>
      <top style="thick">
        <color theme="7"/>
      </top>
      <bottom style="thick">
        <color theme="7"/>
      </bottom>
      <diagonal/>
    </border>
    <border>
      <left style="thin">
        <color theme="7"/>
      </left>
      <right style="thick">
        <color theme="7"/>
      </right>
      <top style="thick">
        <color theme="7"/>
      </top>
      <bottom style="thick">
        <color theme="7"/>
      </bottom>
      <diagonal/>
    </border>
    <border>
      <left style="thick">
        <color theme="7"/>
      </left>
      <right style="thin">
        <color theme="7"/>
      </right>
      <top style="thick">
        <color theme="7"/>
      </top>
      <bottom style="double">
        <color theme="7"/>
      </bottom>
      <diagonal/>
    </border>
    <border>
      <left style="thin">
        <color theme="7"/>
      </left>
      <right style="thin">
        <color theme="7"/>
      </right>
      <top style="thick">
        <color theme="7"/>
      </top>
      <bottom style="double">
        <color theme="7"/>
      </bottom>
      <diagonal/>
    </border>
    <border>
      <left style="thin">
        <color theme="7"/>
      </left>
      <right style="thick">
        <color theme="7"/>
      </right>
      <top style="thick">
        <color theme="7"/>
      </top>
      <bottom style="double">
        <color theme="7"/>
      </bottom>
      <diagonal/>
    </border>
    <border>
      <left style="thick">
        <color theme="7"/>
      </left>
      <right style="thin">
        <color theme="7"/>
      </right>
      <top style="thin">
        <color theme="7"/>
      </top>
      <bottom/>
      <diagonal/>
    </border>
    <border>
      <left style="thin">
        <color theme="7"/>
      </left>
      <right style="thin">
        <color theme="7"/>
      </right>
      <top style="thin">
        <color theme="7"/>
      </top>
      <bottom/>
      <diagonal/>
    </border>
    <border>
      <left style="thin">
        <color theme="7"/>
      </left>
      <right style="thick">
        <color theme="7"/>
      </right>
      <top style="thin">
        <color theme="7"/>
      </top>
      <bottom/>
      <diagonal/>
    </border>
    <border>
      <left style="thick">
        <color theme="7"/>
      </left>
      <right style="thin">
        <color theme="7"/>
      </right>
      <top style="double">
        <color theme="7"/>
      </top>
      <bottom style="double">
        <color theme="7"/>
      </bottom>
      <diagonal/>
    </border>
    <border>
      <left style="thin">
        <color theme="7"/>
      </left>
      <right style="thin">
        <color theme="7"/>
      </right>
      <top style="double">
        <color theme="7"/>
      </top>
      <bottom style="double">
        <color theme="7"/>
      </bottom>
      <diagonal/>
    </border>
    <border>
      <left style="thin">
        <color theme="7"/>
      </left>
      <right style="thick">
        <color theme="7"/>
      </right>
      <top style="double">
        <color theme="7"/>
      </top>
      <bottom style="double">
        <color theme="7"/>
      </bottom>
      <diagonal/>
    </border>
    <border>
      <left style="thick">
        <color theme="8"/>
      </left>
      <right style="thin">
        <color theme="8"/>
      </right>
      <top style="thin">
        <color theme="8"/>
      </top>
      <bottom style="thin">
        <color theme="8"/>
      </bottom>
      <diagonal/>
    </border>
    <border>
      <left style="thin">
        <color theme="8"/>
      </left>
      <right style="thin">
        <color theme="8"/>
      </right>
      <top style="thin">
        <color theme="8"/>
      </top>
      <bottom style="thin">
        <color theme="8"/>
      </bottom>
      <diagonal/>
    </border>
    <border>
      <left style="thin">
        <color theme="8"/>
      </left>
      <right style="thick">
        <color theme="8"/>
      </right>
      <top style="thin">
        <color theme="8"/>
      </top>
      <bottom style="thin">
        <color theme="8"/>
      </bottom>
      <diagonal/>
    </border>
    <border>
      <left style="thick">
        <color theme="8"/>
      </left>
      <right style="thin">
        <color theme="8"/>
      </right>
      <top style="thin">
        <color theme="8"/>
      </top>
      <bottom style="thick">
        <color theme="8"/>
      </bottom>
      <diagonal/>
    </border>
    <border>
      <left style="thin">
        <color theme="8"/>
      </left>
      <right style="thin">
        <color theme="8"/>
      </right>
      <top style="thin">
        <color theme="8"/>
      </top>
      <bottom style="thick">
        <color theme="8"/>
      </bottom>
      <diagonal/>
    </border>
    <border>
      <left style="thin">
        <color theme="8"/>
      </left>
      <right style="thick">
        <color theme="8"/>
      </right>
      <top style="thin">
        <color theme="8"/>
      </top>
      <bottom style="thick">
        <color theme="8"/>
      </bottom>
      <diagonal/>
    </border>
    <border>
      <left style="thick">
        <color theme="8"/>
      </left>
      <right style="thin">
        <color theme="8"/>
      </right>
      <top/>
      <bottom style="thin">
        <color theme="8"/>
      </bottom>
      <diagonal/>
    </border>
    <border>
      <left style="thin">
        <color theme="8"/>
      </left>
      <right style="thin">
        <color theme="8"/>
      </right>
      <top/>
      <bottom style="thin">
        <color theme="8"/>
      </bottom>
      <diagonal/>
    </border>
    <border>
      <left style="thin">
        <color theme="8"/>
      </left>
      <right style="thick">
        <color theme="8"/>
      </right>
      <top/>
      <bottom style="thin">
        <color theme="8"/>
      </bottom>
      <diagonal/>
    </border>
    <border>
      <left style="thick">
        <color theme="8"/>
      </left>
      <right style="thin">
        <color theme="8"/>
      </right>
      <top style="thick">
        <color theme="8"/>
      </top>
      <bottom style="thick">
        <color theme="8"/>
      </bottom>
      <diagonal/>
    </border>
    <border>
      <left style="thin">
        <color theme="8"/>
      </left>
      <right style="thin">
        <color theme="8"/>
      </right>
      <top style="thick">
        <color theme="8"/>
      </top>
      <bottom style="thick">
        <color theme="8"/>
      </bottom>
      <diagonal/>
    </border>
    <border>
      <left style="thin">
        <color theme="8"/>
      </left>
      <right style="thick">
        <color theme="8"/>
      </right>
      <top style="thick">
        <color theme="8"/>
      </top>
      <bottom style="thick">
        <color theme="8"/>
      </bottom>
      <diagonal/>
    </border>
    <border>
      <left style="thick">
        <color theme="8"/>
      </left>
      <right style="thin">
        <color theme="8"/>
      </right>
      <top style="thick">
        <color theme="8"/>
      </top>
      <bottom style="double">
        <color theme="8"/>
      </bottom>
      <diagonal/>
    </border>
    <border>
      <left style="thin">
        <color theme="8"/>
      </left>
      <right style="thin">
        <color theme="8"/>
      </right>
      <top style="thick">
        <color theme="8"/>
      </top>
      <bottom style="double">
        <color theme="8"/>
      </bottom>
      <diagonal/>
    </border>
    <border>
      <left style="thin">
        <color theme="8"/>
      </left>
      <right style="thick">
        <color theme="8"/>
      </right>
      <top style="thick">
        <color theme="8"/>
      </top>
      <bottom style="double">
        <color theme="8"/>
      </bottom>
      <diagonal/>
    </border>
    <border>
      <left style="thick">
        <color theme="8"/>
      </left>
      <right style="thin">
        <color theme="8"/>
      </right>
      <top style="thin">
        <color theme="8"/>
      </top>
      <bottom/>
      <diagonal/>
    </border>
    <border>
      <left style="thin">
        <color theme="8"/>
      </left>
      <right style="thin">
        <color theme="8"/>
      </right>
      <top style="thin">
        <color theme="8"/>
      </top>
      <bottom/>
      <diagonal/>
    </border>
    <border>
      <left style="thin">
        <color theme="8"/>
      </left>
      <right style="thick">
        <color theme="8"/>
      </right>
      <top style="thin">
        <color theme="8"/>
      </top>
      <bottom/>
      <diagonal/>
    </border>
    <border>
      <left style="thick">
        <color theme="8"/>
      </left>
      <right style="thin">
        <color theme="8"/>
      </right>
      <top style="double">
        <color theme="8"/>
      </top>
      <bottom style="double">
        <color theme="8"/>
      </bottom>
      <diagonal/>
    </border>
    <border>
      <left style="thin">
        <color theme="8"/>
      </left>
      <right style="thin">
        <color theme="8"/>
      </right>
      <top style="double">
        <color theme="8"/>
      </top>
      <bottom style="double">
        <color theme="8"/>
      </bottom>
      <diagonal/>
    </border>
    <border>
      <left style="thin">
        <color theme="8"/>
      </left>
      <right style="thick">
        <color theme="8"/>
      </right>
      <top style="double">
        <color theme="8"/>
      </top>
      <bottom style="double">
        <color theme="8"/>
      </bottom>
      <diagonal/>
    </border>
    <border>
      <left/>
      <right style="thick">
        <color theme="4"/>
      </right>
      <top style="thick">
        <color theme="4"/>
      </top>
      <bottom style="thick">
        <color theme="4"/>
      </bottom>
      <diagonal/>
    </border>
    <border>
      <left/>
      <right style="thick">
        <color theme="4"/>
      </right>
      <top style="thick">
        <color theme="4"/>
      </top>
      <bottom style="double">
        <color theme="4"/>
      </bottom>
      <diagonal/>
    </border>
    <border>
      <left/>
      <right style="thick">
        <color theme="4"/>
      </right>
      <top/>
      <bottom style="thin">
        <color theme="4"/>
      </bottom>
      <diagonal/>
    </border>
    <border>
      <left/>
      <right style="thick">
        <color theme="4"/>
      </right>
      <top style="thin">
        <color theme="4"/>
      </top>
      <bottom style="thin">
        <color theme="4"/>
      </bottom>
      <diagonal/>
    </border>
    <border>
      <left/>
      <right style="thick">
        <color theme="4"/>
      </right>
      <top style="thin">
        <color theme="4"/>
      </top>
      <bottom/>
      <diagonal/>
    </border>
    <border>
      <left/>
      <right style="thick">
        <color theme="4"/>
      </right>
      <top style="double">
        <color theme="4"/>
      </top>
      <bottom style="double">
        <color theme="4"/>
      </bottom>
      <diagonal/>
    </border>
    <border>
      <left/>
      <right style="thick">
        <color theme="4"/>
      </right>
      <top style="thin">
        <color theme="4"/>
      </top>
      <bottom style="thick">
        <color theme="4"/>
      </bottom>
      <diagonal/>
    </border>
    <border>
      <left/>
      <right style="thick">
        <color theme="5"/>
      </right>
      <top style="thick">
        <color theme="5"/>
      </top>
      <bottom style="thick">
        <color theme="5"/>
      </bottom>
      <diagonal/>
    </border>
    <border>
      <left/>
      <right style="thick">
        <color theme="5"/>
      </right>
      <top style="thick">
        <color theme="5"/>
      </top>
      <bottom style="double">
        <color theme="5"/>
      </bottom>
      <diagonal/>
    </border>
    <border>
      <left/>
      <right style="thick">
        <color theme="5"/>
      </right>
      <top/>
      <bottom style="thin">
        <color theme="5"/>
      </bottom>
      <diagonal/>
    </border>
    <border>
      <left/>
      <right style="thick">
        <color theme="5"/>
      </right>
      <top style="thin">
        <color theme="5"/>
      </top>
      <bottom style="thin">
        <color theme="5"/>
      </bottom>
      <diagonal/>
    </border>
    <border>
      <left/>
      <right style="thick">
        <color theme="5"/>
      </right>
      <top style="thin">
        <color theme="5"/>
      </top>
      <bottom/>
      <diagonal/>
    </border>
    <border>
      <left/>
      <right style="thick">
        <color theme="5"/>
      </right>
      <top style="double">
        <color theme="5"/>
      </top>
      <bottom style="double">
        <color theme="5"/>
      </bottom>
      <diagonal/>
    </border>
    <border>
      <left/>
      <right style="thick">
        <color theme="5"/>
      </right>
      <top/>
      <bottom style="thick">
        <color theme="5"/>
      </bottom>
      <diagonal/>
    </border>
    <border>
      <left/>
      <right style="thick">
        <color theme="6"/>
      </right>
      <top style="thick">
        <color theme="6"/>
      </top>
      <bottom style="thick">
        <color theme="6"/>
      </bottom>
      <diagonal/>
    </border>
    <border>
      <left/>
      <right style="thick">
        <color theme="6"/>
      </right>
      <top style="thick">
        <color theme="6"/>
      </top>
      <bottom style="double">
        <color theme="6"/>
      </bottom>
      <diagonal/>
    </border>
    <border>
      <left/>
      <right style="thick">
        <color theme="6"/>
      </right>
      <top/>
      <bottom style="thin">
        <color theme="6"/>
      </bottom>
      <diagonal/>
    </border>
    <border>
      <left/>
      <right style="thick">
        <color theme="6"/>
      </right>
      <top style="thin">
        <color theme="6"/>
      </top>
      <bottom style="thin">
        <color theme="6"/>
      </bottom>
      <diagonal/>
    </border>
    <border>
      <left/>
      <right style="thick">
        <color theme="6"/>
      </right>
      <top style="thin">
        <color theme="6"/>
      </top>
      <bottom/>
      <diagonal/>
    </border>
    <border>
      <left/>
      <right style="thick">
        <color theme="6"/>
      </right>
      <top style="double">
        <color theme="6"/>
      </top>
      <bottom style="double">
        <color theme="6"/>
      </bottom>
      <diagonal/>
    </border>
    <border>
      <left/>
      <right style="thick">
        <color theme="6"/>
      </right>
      <top style="thin">
        <color theme="6"/>
      </top>
      <bottom style="thick">
        <color theme="6"/>
      </bottom>
      <diagonal/>
    </border>
    <border>
      <left/>
      <right style="thick">
        <color theme="7"/>
      </right>
      <top style="thick">
        <color theme="7"/>
      </top>
      <bottom style="thick">
        <color theme="7"/>
      </bottom>
      <diagonal/>
    </border>
    <border>
      <left/>
      <right style="thick">
        <color theme="7"/>
      </right>
      <top style="thick">
        <color theme="7"/>
      </top>
      <bottom style="double">
        <color theme="7"/>
      </bottom>
      <diagonal/>
    </border>
    <border>
      <left/>
      <right style="thick">
        <color theme="7"/>
      </right>
      <top/>
      <bottom style="thin">
        <color theme="7"/>
      </bottom>
      <diagonal/>
    </border>
    <border>
      <left/>
      <right style="thick">
        <color theme="7"/>
      </right>
      <top style="thin">
        <color theme="7"/>
      </top>
      <bottom style="thin">
        <color theme="7"/>
      </bottom>
      <diagonal/>
    </border>
    <border>
      <left/>
      <right style="thick">
        <color theme="7"/>
      </right>
      <top style="thin">
        <color theme="7"/>
      </top>
      <bottom/>
      <diagonal/>
    </border>
    <border>
      <left/>
      <right style="thick">
        <color theme="7"/>
      </right>
      <top style="double">
        <color theme="7"/>
      </top>
      <bottom style="double">
        <color theme="7"/>
      </bottom>
      <diagonal/>
    </border>
    <border>
      <left/>
      <right style="thick">
        <color theme="7"/>
      </right>
      <top style="thin">
        <color theme="7"/>
      </top>
      <bottom style="thick">
        <color theme="7"/>
      </bottom>
      <diagonal/>
    </border>
    <border>
      <left/>
      <right style="thick">
        <color theme="8"/>
      </right>
      <top style="thick">
        <color theme="8"/>
      </top>
      <bottom style="thick">
        <color theme="8"/>
      </bottom>
      <diagonal/>
    </border>
    <border>
      <left/>
      <right style="thick">
        <color theme="8"/>
      </right>
      <top style="thick">
        <color theme="8"/>
      </top>
      <bottom style="double">
        <color theme="8"/>
      </bottom>
      <diagonal/>
    </border>
    <border>
      <left/>
      <right style="thick">
        <color theme="8"/>
      </right>
      <top/>
      <bottom style="thin">
        <color theme="8"/>
      </bottom>
      <diagonal/>
    </border>
    <border>
      <left/>
      <right style="thick">
        <color theme="8"/>
      </right>
      <top style="thin">
        <color theme="8"/>
      </top>
      <bottom style="thin">
        <color theme="8"/>
      </bottom>
      <diagonal/>
    </border>
    <border>
      <left/>
      <right style="thick">
        <color theme="8"/>
      </right>
      <top style="thin">
        <color theme="8"/>
      </top>
      <bottom/>
      <diagonal/>
    </border>
    <border>
      <left/>
      <right style="thick">
        <color theme="8"/>
      </right>
      <top style="double">
        <color theme="8"/>
      </top>
      <bottom style="double">
        <color theme="8"/>
      </bottom>
      <diagonal/>
    </border>
    <border>
      <left/>
      <right style="thick">
        <color theme="8"/>
      </right>
      <top style="thin">
        <color theme="8"/>
      </top>
      <bottom style="thick">
        <color theme="8"/>
      </bottom>
      <diagonal/>
    </border>
    <border>
      <left style="thin">
        <color theme="4"/>
      </left>
      <right/>
      <top style="thick">
        <color theme="4"/>
      </top>
      <bottom style="thick">
        <color theme="4"/>
      </bottom>
      <diagonal/>
    </border>
    <border>
      <left style="thin">
        <color theme="4"/>
      </left>
      <right/>
      <top style="thick">
        <color theme="4"/>
      </top>
      <bottom style="double">
        <color theme="4"/>
      </bottom>
      <diagonal/>
    </border>
    <border>
      <left style="thin">
        <color theme="4"/>
      </left>
      <right/>
      <top style="thin">
        <color theme="4"/>
      </top>
      <bottom style="thin">
        <color theme="4"/>
      </bottom>
      <diagonal/>
    </border>
    <border>
      <left style="thin">
        <color theme="4"/>
      </left>
      <right/>
      <top style="double">
        <color theme="4"/>
      </top>
      <bottom style="double">
        <color theme="4"/>
      </bottom>
      <diagonal/>
    </border>
    <border>
      <left style="thin">
        <color theme="4"/>
      </left>
      <right/>
      <top/>
      <bottom style="thin">
        <color theme="4"/>
      </bottom>
      <diagonal/>
    </border>
    <border>
      <left style="thin">
        <color theme="4"/>
      </left>
      <right/>
      <top style="thin">
        <color theme="4"/>
      </top>
      <bottom style="thick">
        <color theme="4"/>
      </bottom>
      <diagonal/>
    </border>
    <border>
      <left style="thin">
        <color theme="5"/>
      </left>
      <right/>
      <top style="thick">
        <color theme="5"/>
      </top>
      <bottom style="thick">
        <color theme="5"/>
      </bottom>
      <diagonal/>
    </border>
    <border>
      <left style="thin">
        <color theme="5"/>
      </left>
      <right/>
      <top style="thick">
        <color theme="5"/>
      </top>
      <bottom style="double">
        <color theme="5"/>
      </bottom>
      <diagonal/>
    </border>
    <border>
      <left style="thin">
        <color theme="5"/>
      </left>
      <right/>
      <top/>
      <bottom style="thin">
        <color theme="5"/>
      </bottom>
      <diagonal/>
    </border>
    <border>
      <left style="thin">
        <color theme="5"/>
      </left>
      <right/>
      <top style="double">
        <color theme="5"/>
      </top>
      <bottom style="double">
        <color theme="5"/>
      </bottom>
      <diagonal/>
    </border>
    <border>
      <left style="thin">
        <color theme="5"/>
      </left>
      <right/>
      <top/>
      <bottom style="thick">
        <color theme="5"/>
      </bottom>
      <diagonal/>
    </border>
    <border>
      <left style="thin">
        <color theme="6"/>
      </left>
      <right/>
      <top style="thick">
        <color theme="6"/>
      </top>
      <bottom style="thick">
        <color theme="6"/>
      </bottom>
      <diagonal/>
    </border>
    <border>
      <left style="thin">
        <color theme="6"/>
      </left>
      <right/>
      <top style="thick">
        <color theme="6"/>
      </top>
      <bottom style="double">
        <color theme="6"/>
      </bottom>
      <diagonal/>
    </border>
    <border>
      <left style="thin">
        <color theme="6"/>
      </left>
      <right/>
      <top/>
      <bottom style="thin">
        <color theme="6"/>
      </bottom>
      <diagonal/>
    </border>
    <border>
      <left style="thin">
        <color theme="6"/>
      </left>
      <right/>
      <top style="double">
        <color theme="6"/>
      </top>
      <bottom style="double">
        <color theme="6"/>
      </bottom>
      <diagonal/>
    </border>
    <border>
      <left style="thin">
        <color theme="6"/>
      </left>
      <right/>
      <top style="thin">
        <color theme="6"/>
      </top>
      <bottom style="thick">
        <color theme="6"/>
      </bottom>
      <diagonal/>
    </border>
    <border>
      <left style="thick">
        <color theme="6"/>
      </left>
      <right style="thin">
        <color theme="6"/>
      </right>
      <top style="thick">
        <color theme="6"/>
      </top>
      <bottom style="thin">
        <color theme="6"/>
      </bottom>
      <diagonal/>
    </border>
    <border>
      <left style="thin">
        <color theme="6"/>
      </left>
      <right style="thick">
        <color theme="6"/>
      </right>
      <top style="thick">
        <color theme="6"/>
      </top>
      <bottom style="thin">
        <color theme="6"/>
      </bottom>
      <diagonal/>
    </border>
    <border>
      <left style="thin">
        <color theme="7"/>
      </left>
      <right/>
      <top style="thick">
        <color theme="7"/>
      </top>
      <bottom style="thick">
        <color theme="7"/>
      </bottom>
      <diagonal/>
    </border>
    <border>
      <left style="thin">
        <color theme="7"/>
      </left>
      <right/>
      <top style="thick">
        <color theme="7"/>
      </top>
      <bottom style="double">
        <color theme="7"/>
      </bottom>
      <diagonal/>
    </border>
    <border>
      <left style="thin">
        <color theme="7"/>
      </left>
      <right/>
      <top/>
      <bottom style="thin">
        <color theme="7"/>
      </bottom>
      <diagonal/>
    </border>
    <border>
      <left style="thin">
        <color theme="7"/>
      </left>
      <right/>
      <top style="double">
        <color theme="7"/>
      </top>
      <bottom style="double">
        <color theme="7"/>
      </bottom>
      <diagonal/>
    </border>
    <border>
      <left style="thin">
        <color theme="7"/>
      </left>
      <right/>
      <top style="thin">
        <color theme="7"/>
      </top>
      <bottom style="thick">
        <color theme="7"/>
      </bottom>
      <diagonal/>
    </border>
    <border>
      <left style="thin">
        <color theme="8"/>
      </left>
      <right/>
      <top style="thick">
        <color theme="8"/>
      </top>
      <bottom style="thick">
        <color theme="8"/>
      </bottom>
      <diagonal/>
    </border>
    <border>
      <left style="thin">
        <color theme="8"/>
      </left>
      <right/>
      <top style="thick">
        <color theme="8"/>
      </top>
      <bottom style="double">
        <color theme="8"/>
      </bottom>
      <diagonal/>
    </border>
    <border>
      <left style="thin">
        <color theme="8"/>
      </left>
      <right/>
      <top/>
      <bottom style="thin">
        <color theme="8"/>
      </bottom>
      <diagonal/>
    </border>
    <border>
      <left style="thin">
        <color theme="8"/>
      </left>
      <right/>
      <top style="double">
        <color theme="8"/>
      </top>
      <bottom style="double">
        <color theme="8"/>
      </bottom>
      <diagonal/>
    </border>
    <border>
      <left style="thin">
        <color theme="8"/>
      </left>
      <right/>
      <top style="thin">
        <color theme="8"/>
      </top>
      <bottom style="thick">
        <color theme="8"/>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theme="4"/>
      </left>
      <right style="thin">
        <color theme="4"/>
      </right>
      <top style="thick">
        <color theme="4"/>
      </top>
      <bottom style="thin">
        <color theme="4"/>
      </bottom>
      <diagonal/>
    </border>
    <border>
      <left style="thin">
        <color theme="4"/>
      </left>
      <right style="thick">
        <color theme="4"/>
      </right>
      <top style="thick">
        <color theme="4"/>
      </top>
      <bottom style="thin">
        <color theme="4"/>
      </bottom>
      <diagonal/>
    </border>
    <border>
      <left style="thick">
        <color theme="5"/>
      </left>
      <right style="thin">
        <color theme="5"/>
      </right>
      <top style="thick">
        <color theme="5"/>
      </top>
      <bottom style="thin">
        <color theme="5"/>
      </bottom>
      <diagonal/>
    </border>
    <border>
      <left style="thin">
        <color theme="5"/>
      </left>
      <right style="thick">
        <color theme="5"/>
      </right>
      <top style="thick">
        <color theme="5"/>
      </top>
      <bottom style="thin">
        <color theme="5"/>
      </bottom>
      <diagonal/>
    </border>
    <border>
      <left style="thick">
        <color theme="5"/>
      </left>
      <right style="thin">
        <color theme="5"/>
      </right>
      <top style="thin">
        <color theme="5"/>
      </top>
      <bottom style="thick">
        <color theme="5"/>
      </bottom>
      <diagonal/>
    </border>
    <border>
      <left style="thin">
        <color theme="5"/>
      </left>
      <right style="thick">
        <color theme="5"/>
      </right>
      <top style="thin">
        <color theme="5"/>
      </top>
      <bottom style="thick">
        <color theme="5"/>
      </bottom>
      <diagonal/>
    </border>
    <border>
      <left style="thick">
        <color theme="7"/>
      </left>
      <right style="thin">
        <color theme="7"/>
      </right>
      <top style="thick">
        <color theme="7"/>
      </top>
      <bottom style="thin">
        <color theme="7"/>
      </bottom>
      <diagonal/>
    </border>
    <border>
      <left style="thin">
        <color theme="7"/>
      </left>
      <right style="thick">
        <color theme="7"/>
      </right>
      <top style="thick">
        <color theme="7"/>
      </top>
      <bottom style="thin">
        <color theme="7"/>
      </bottom>
      <diagonal/>
    </border>
    <border>
      <left style="thick">
        <color theme="8"/>
      </left>
      <right style="thin">
        <color theme="8"/>
      </right>
      <top style="thick">
        <color theme="8"/>
      </top>
      <bottom style="thin">
        <color theme="8"/>
      </bottom>
      <diagonal/>
    </border>
    <border>
      <left style="thin">
        <color theme="8"/>
      </left>
      <right style="thick">
        <color theme="8"/>
      </right>
      <top style="thick">
        <color theme="8"/>
      </top>
      <bottom style="thin">
        <color theme="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theme="4"/>
      </left>
      <right style="thin">
        <color theme="4"/>
      </right>
      <top style="thin">
        <color theme="4"/>
      </top>
      <bottom/>
      <diagonal/>
    </border>
    <border>
      <left style="thin">
        <color theme="4"/>
      </left>
      <right style="thin">
        <color theme="4"/>
      </right>
      <top/>
      <bottom/>
      <diagonal/>
    </border>
    <border>
      <left style="thick">
        <color theme="5"/>
      </left>
      <right style="thin">
        <color theme="5"/>
      </right>
      <top style="double">
        <color theme="5"/>
      </top>
      <bottom style="thin">
        <color theme="5"/>
      </bottom>
      <diagonal/>
    </border>
    <border>
      <left style="thin">
        <color theme="5"/>
      </left>
      <right style="thin">
        <color theme="5"/>
      </right>
      <top style="double">
        <color theme="5"/>
      </top>
      <bottom style="thin">
        <color theme="5"/>
      </bottom>
      <diagonal/>
    </border>
    <border>
      <left style="thin">
        <color theme="5"/>
      </left>
      <right style="thick">
        <color theme="5"/>
      </right>
      <top style="double">
        <color theme="5"/>
      </top>
      <bottom style="thin">
        <color theme="5"/>
      </bottom>
      <diagonal/>
    </border>
    <border>
      <left style="thin">
        <color theme="5"/>
      </left>
      <right style="thin">
        <color theme="5"/>
      </right>
      <top style="thin">
        <color theme="5"/>
      </top>
      <bottom style="thick">
        <color theme="5"/>
      </bottom>
      <diagonal/>
    </border>
  </borders>
  <cellStyleXfs count="34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04">
    <xf numFmtId="0" fontId="0" fillId="0" borderId="0" xfId="0"/>
    <xf numFmtId="0" fontId="7" fillId="0" borderId="0" xfId="0" applyFont="1" applyAlignment="1">
      <alignment vertical="top" wrapText="1"/>
    </xf>
    <xf numFmtId="0" fontId="8" fillId="0" borderId="0" xfId="0" applyFont="1" applyAlignment="1">
      <alignment vertical="top" wrapText="1"/>
    </xf>
    <xf numFmtId="0" fontId="7" fillId="0" borderId="0" xfId="0" applyFont="1" applyAlignment="1">
      <alignment vertical="center" wrapText="1"/>
    </xf>
    <xf numFmtId="0" fontId="6" fillId="4" borderId="0" xfId="0" applyFont="1" applyFill="1" applyAlignment="1">
      <alignment vertical="top" wrapText="1"/>
    </xf>
    <xf numFmtId="0" fontId="10" fillId="3" borderId="0" xfId="0" applyFont="1" applyFill="1" applyAlignment="1">
      <alignment vertical="center" wrapText="1"/>
    </xf>
    <xf numFmtId="0" fontId="9" fillId="0" borderId="0" xfId="0" applyFont="1" applyFill="1" applyAlignment="1">
      <alignment vertical="center" wrapText="1"/>
    </xf>
    <xf numFmtId="0" fontId="7" fillId="5" borderId="1" xfId="0" applyFont="1" applyFill="1" applyBorder="1" applyAlignment="1">
      <alignment vertical="top" wrapText="1"/>
    </xf>
    <xf numFmtId="0" fontId="8" fillId="5" borderId="2" xfId="0" applyFont="1" applyFill="1" applyBorder="1" applyAlignment="1">
      <alignment vertical="top" wrapText="1"/>
    </xf>
    <xf numFmtId="0" fontId="7" fillId="5" borderId="4" xfId="0" applyFont="1" applyFill="1" applyBorder="1" applyAlignment="1">
      <alignment vertical="top" wrapText="1"/>
    </xf>
    <xf numFmtId="0" fontId="8" fillId="5" borderId="1" xfId="0" applyFont="1" applyFill="1" applyBorder="1" applyAlignment="1">
      <alignment vertical="top" wrapText="1"/>
    </xf>
    <xf numFmtId="0" fontId="8" fillId="5" borderId="6" xfId="0" applyFont="1" applyFill="1" applyBorder="1" applyAlignment="1">
      <alignment vertical="top" wrapText="1"/>
    </xf>
    <xf numFmtId="0" fontId="7" fillId="0" borderId="1" xfId="0" applyFont="1" applyFill="1" applyBorder="1" applyAlignment="1">
      <alignment vertical="top" wrapText="1"/>
    </xf>
    <xf numFmtId="0" fontId="7" fillId="5" borderId="2" xfId="0" applyFont="1" applyFill="1" applyBorder="1" applyAlignment="1">
      <alignment vertical="top" wrapText="1"/>
    </xf>
    <xf numFmtId="0" fontId="7" fillId="0" borderId="3" xfId="0" applyFont="1" applyFill="1" applyBorder="1" applyAlignment="1">
      <alignment vertical="top" wrapText="1"/>
    </xf>
    <xf numFmtId="0" fontId="7" fillId="0" borderId="2" xfId="0" applyFont="1" applyFill="1" applyBorder="1" applyAlignment="1">
      <alignment vertical="top" wrapText="1"/>
    </xf>
    <xf numFmtId="0" fontId="8" fillId="5" borderId="8" xfId="0" applyFont="1" applyFill="1" applyBorder="1" applyAlignment="1">
      <alignment vertical="top" wrapText="1"/>
    </xf>
    <xf numFmtId="0" fontId="8" fillId="5" borderId="4" xfId="0" applyFont="1" applyFill="1" applyBorder="1" applyAlignment="1">
      <alignment vertical="top" wrapText="1"/>
    </xf>
    <xf numFmtId="0" fontId="8" fillId="5" borderId="10" xfId="0" applyFont="1" applyFill="1" applyBorder="1" applyAlignment="1">
      <alignment vertical="top" wrapText="1"/>
    </xf>
    <xf numFmtId="0" fontId="7" fillId="2" borderId="6" xfId="0" applyFont="1" applyFill="1" applyBorder="1" applyAlignment="1">
      <alignment vertical="top" wrapText="1"/>
    </xf>
    <xf numFmtId="0" fontId="7" fillId="2" borderId="2" xfId="0" applyFont="1" applyFill="1" applyBorder="1" applyAlignment="1">
      <alignment vertical="top" wrapText="1"/>
    </xf>
    <xf numFmtId="0" fontId="7" fillId="2" borderId="5" xfId="0" applyFont="1" applyFill="1" applyBorder="1" applyAlignment="1">
      <alignment vertical="top" wrapText="1"/>
    </xf>
    <xf numFmtId="0" fontId="7" fillId="2" borderId="11" xfId="0" applyFont="1" applyFill="1" applyBorder="1" applyAlignment="1">
      <alignment vertical="top" wrapText="1"/>
    </xf>
    <xf numFmtId="0" fontId="7" fillId="2" borderId="3" xfId="0" applyFont="1" applyFill="1" applyBorder="1" applyAlignment="1">
      <alignment vertical="top" wrapText="1"/>
    </xf>
    <xf numFmtId="0" fontId="7" fillId="2" borderId="12" xfId="0" applyFont="1" applyFill="1" applyBorder="1" applyAlignment="1">
      <alignment vertical="top" wrapText="1"/>
    </xf>
    <xf numFmtId="0" fontId="6" fillId="2" borderId="13" xfId="0" applyFont="1" applyFill="1" applyBorder="1" applyAlignment="1">
      <alignment horizontal="left" vertical="top" wrapText="1"/>
    </xf>
    <xf numFmtId="0" fontId="7" fillId="2" borderId="13" xfId="0" applyFont="1" applyFill="1" applyBorder="1" applyAlignment="1">
      <alignment vertical="top" wrapText="1"/>
    </xf>
    <xf numFmtId="0" fontId="8" fillId="2" borderId="13" xfId="0" applyFont="1" applyFill="1" applyBorder="1" applyAlignment="1">
      <alignment vertical="top" wrapText="1"/>
    </xf>
    <xf numFmtId="0" fontId="6" fillId="2" borderId="13" xfId="0" applyFont="1" applyFill="1" applyBorder="1" applyAlignment="1">
      <alignment vertical="top" wrapText="1"/>
    </xf>
    <xf numFmtId="0" fontId="7" fillId="5" borderId="13" xfId="0" applyFont="1" applyFill="1" applyBorder="1" applyAlignment="1">
      <alignment vertical="top" wrapText="1"/>
    </xf>
    <xf numFmtId="0" fontId="7" fillId="5" borderId="14" xfId="0" applyFont="1" applyFill="1" applyBorder="1" applyAlignment="1">
      <alignment vertical="top" wrapText="1"/>
    </xf>
    <xf numFmtId="0" fontId="10" fillId="6" borderId="0" xfId="0" applyFont="1" applyFill="1" applyAlignment="1">
      <alignment vertical="top" wrapText="1"/>
    </xf>
    <xf numFmtId="0" fontId="6" fillId="7" borderId="0" xfId="0" applyFont="1" applyFill="1" applyAlignment="1">
      <alignment vertical="top" wrapText="1"/>
    </xf>
    <xf numFmtId="0" fontId="7" fillId="8" borderId="13" xfId="0" applyFont="1" applyFill="1" applyBorder="1" applyAlignment="1">
      <alignment vertical="top" wrapText="1"/>
    </xf>
    <xf numFmtId="0" fontId="7" fillId="8" borderId="14" xfId="0" applyFont="1" applyFill="1" applyBorder="1" applyAlignment="1">
      <alignment vertical="top" wrapText="1"/>
    </xf>
    <xf numFmtId="0" fontId="7" fillId="8" borderId="15" xfId="0" applyFont="1" applyFill="1" applyBorder="1" applyAlignment="1">
      <alignment vertical="top" wrapText="1"/>
    </xf>
    <xf numFmtId="0" fontId="7" fillId="8" borderId="0" xfId="0" applyFont="1" applyFill="1" applyAlignment="1">
      <alignment vertical="top" wrapText="1"/>
    </xf>
    <xf numFmtId="0" fontId="7" fillId="8" borderId="1" xfId="0" applyFont="1" applyFill="1" applyBorder="1" applyAlignment="1">
      <alignment vertical="top" wrapText="1"/>
    </xf>
    <xf numFmtId="0" fontId="8" fillId="8" borderId="1" xfId="0" applyFont="1" applyFill="1" applyBorder="1" applyAlignment="1">
      <alignment vertical="top" wrapText="1"/>
    </xf>
    <xf numFmtId="0" fontId="8" fillId="8" borderId="6" xfId="0" applyFont="1" applyFill="1" applyBorder="1" applyAlignment="1">
      <alignment vertical="top" wrapText="1"/>
    </xf>
    <xf numFmtId="0" fontId="8" fillId="8" borderId="2" xfId="0" applyFont="1" applyFill="1" applyBorder="1" applyAlignment="1">
      <alignment vertical="top" wrapText="1"/>
    </xf>
    <xf numFmtId="0" fontId="7" fillId="8" borderId="2" xfId="0" applyFont="1" applyFill="1" applyBorder="1" applyAlignment="1">
      <alignment vertical="top" wrapText="1"/>
    </xf>
    <xf numFmtId="0" fontId="10" fillId="9" borderId="0" xfId="0" applyFont="1" applyFill="1" applyAlignment="1">
      <alignment vertical="top" wrapText="1"/>
    </xf>
    <xf numFmtId="0" fontId="6" fillId="10" borderId="0" xfId="0" applyFont="1" applyFill="1" applyAlignment="1">
      <alignment vertical="top" wrapText="1"/>
    </xf>
    <xf numFmtId="0" fontId="7" fillId="11" borderId="1" xfId="0" applyFont="1" applyFill="1" applyBorder="1" applyAlignment="1">
      <alignment vertical="top" wrapText="1"/>
    </xf>
    <xf numFmtId="0" fontId="7" fillId="11" borderId="13" xfId="0" applyFont="1" applyFill="1" applyBorder="1" applyAlignment="1">
      <alignment vertical="top" wrapText="1"/>
    </xf>
    <xf numFmtId="0" fontId="7" fillId="11" borderId="14" xfId="0" applyFont="1" applyFill="1" applyBorder="1" applyAlignment="1">
      <alignment vertical="top" wrapText="1"/>
    </xf>
    <xf numFmtId="0" fontId="8" fillId="11" borderId="1" xfId="0" applyFont="1" applyFill="1" applyBorder="1" applyAlignment="1">
      <alignment vertical="top" wrapText="1"/>
    </xf>
    <xf numFmtId="0" fontId="8" fillId="11" borderId="6" xfId="0" applyFont="1" applyFill="1" applyBorder="1" applyAlignment="1">
      <alignment vertical="top" wrapText="1"/>
    </xf>
    <xf numFmtId="0" fontId="8" fillId="11" borderId="2" xfId="0" applyFont="1" applyFill="1" applyBorder="1" applyAlignment="1">
      <alignment vertical="top" wrapText="1"/>
    </xf>
    <xf numFmtId="0" fontId="7" fillId="11" borderId="2" xfId="0" applyFont="1" applyFill="1" applyBorder="1" applyAlignment="1">
      <alignment vertical="top" wrapText="1"/>
    </xf>
    <xf numFmtId="0" fontId="10" fillId="12" borderId="0" xfId="0" applyFont="1" applyFill="1" applyAlignment="1">
      <alignment vertical="top" wrapText="1"/>
    </xf>
    <xf numFmtId="0" fontId="6" fillId="13" borderId="0" xfId="0" applyFont="1" applyFill="1" applyAlignment="1">
      <alignment vertical="top" wrapText="1"/>
    </xf>
    <xf numFmtId="0" fontId="7" fillId="14" borderId="13" xfId="0" applyFont="1" applyFill="1" applyBorder="1" applyAlignment="1">
      <alignment vertical="top" wrapText="1"/>
    </xf>
    <xf numFmtId="0" fontId="7" fillId="14" borderId="14" xfId="0" applyFont="1" applyFill="1" applyBorder="1" applyAlignment="1">
      <alignment vertical="top" wrapText="1"/>
    </xf>
    <xf numFmtId="0" fontId="7" fillId="14" borderId="15" xfId="0" applyFont="1" applyFill="1" applyBorder="1" applyAlignment="1">
      <alignment vertical="top" wrapText="1"/>
    </xf>
    <xf numFmtId="0" fontId="7" fillId="14" borderId="1" xfId="0" applyFont="1" applyFill="1" applyBorder="1" applyAlignment="1">
      <alignment vertical="top" wrapText="1"/>
    </xf>
    <xf numFmtId="0" fontId="8" fillId="14" borderId="1" xfId="0" applyFont="1" applyFill="1" applyBorder="1" applyAlignment="1">
      <alignment vertical="top" wrapText="1"/>
    </xf>
    <xf numFmtId="0" fontId="8" fillId="14" borderId="6" xfId="0" applyFont="1" applyFill="1" applyBorder="1" applyAlignment="1">
      <alignment vertical="top" wrapText="1"/>
    </xf>
    <xf numFmtId="0" fontId="8" fillId="14" borderId="2" xfId="0" applyFont="1" applyFill="1" applyBorder="1" applyAlignment="1">
      <alignment vertical="top" wrapText="1"/>
    </xf>
    <xf numFmtId="0" fontId="7" fillId="14" borderId="2" xfId="0" applyFont="1" applyFill="1" applyBorder="1" applyAlignment="1">
      <alignment vertical="top" wrapText="1"/>
    </xf>
    <xf numFmtId="0" fontId="10" fillId="15" borderId="0" xfId="0" applyFont="1" applyFill="1" applyAlignment="1">
      <alignment vertical="top" wrapText="1"/>
    </xf>
    <xf numFmtId="0" fontId="6" fillId="16" borderId="0" xfId="0" applyFont="1" applyFill="1" applyAlignment="1">
      <alignment vertical="top" wrapText="1"/>
    </xf>
    <xf numFmtId="0" fontId="7" fillId="17" borderId="13" xfId="0" applyFont="1" applyFill="1" applyBorder="1" applyAlignment="1">
      <alignment vertical="top" wrapText="1"/>
    </xf>
    <xf numFmtId="0" fontId="7" fillId="17" borderId="14" xfId="0" applyFont="1" applyFill="1" applyBorder="1" applyAlignment="1">
      <alignment vertical="top" wrapText="1"/>
    </xf>
    <xf numFmtId="0" fontId="7" fillId="17" borderId="15" xfId="0" applyFont="1" applyFill="1" applyBorder="1" applyAlignment="1">
      <alignment vertical="top" wrapText="1"/>
    </xf>
    <xf numFmtId="0" fontId="7" fillId="0" borderId="14" xfId="0" applyFont="1" applyFill="1" applyBorder="1" applyAlignment="1">
      <alignment vertical="top" wrapText="1"/>
    </xf>
    <xf numFmtId="0" fontId="6" fillId="16" borderId="14" xfId="0" applyFont="1" applyFill="1" applyBorder="1" applyAlignment="1">
      <alignment vertical="top" wrapText="1"/>
    </xf>
    <xf numFmtId="0" fontId="7" fillId="17" borderId="1" xfId="0" applyFont="1" applyFill="1" applyBorder="1" applyAlignment="1">
      <alignment vertical="top" wrapText="1"/>
    </xf>
    <xf numFmtId="0" fontId="8" fillId="17" borderId="1" xfId="0" applyFont="1" applyFill="1" applyBorder="1" applyAlignment="1">
      <alignment vertical="top" wrapText="1"/>
    </xf>
    <xf numFmtId="0" fontId="8" fillId="17" borderId="6" xfId="0" applyFont="1" applyFill="1" applyBorder="1" applyAlignment="1">
      <alignment vertical="top" wrapText="1"/>
    </xf>
    <xf numFmtId="0" fontId="8" fillId="17" borderId="2" xfId="0" applyFont="1" applyFill="1" applyBorder="1" applyAlignment="1">
      <alignment vertical="top" wrapText="1"/>
    </xf>
    <xf numFmtId="0" fontId="7" fillId="17" borderId="2" xfId="0" applyFont="1" applyFill="1" applyBorder="1" applyAlignment="1">
      <alignment vertical="top" wrapText="1"/>
    </xf>
    <xf numFmtId="0" fontId="7" fillId="0" borderId="12" xfId="0" applyFont="1" applyFill="1" applyBorder="1" applyAlignment="1">
      <alignment vertical="top" wrapText="1"/>
    </xf>
    <xf numFmtId="0" fontId="0" fillId="0" borderId="0" xfId="0" applyBorder="1"/>
    <xf numFmtId="0" fontId="7" fillId="5" borderId="7" xfId="0" applyFont="1" applyFill="1" applyBorder="1" applyAlignment="1">
      <alignment horizontal="center" vertical="top" wrapText="1"/>
    </xf>
    <xf numFmtId="0" fontId="7" fillId="5" borderId="9" xfId="0" applyFont="1" applyFill="1" applyBorder="1" applyAlignment="1">
      <alignment horizontal="center" vertical="top" wrapText="1"/>
    </xf>
    <xf numFmtId="0" fontId="7" fillId="5" borderId="5"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0" xfId="0" applyFont="1" applyAlignment="1">
      <alignment horizontal="center" vertical="top" wrapText="1"/>
    </xf>
    <xf numFmtId="0" fontId="7" fillId="8" borderId="5" xfId="0" applyFont="1" applyFill="1" applyBorder="1" applyAlignment="1">
      <alignment horizontal="center" vertical="top" wrapText="1"/>
    </xf>
    <xf numFmtId="0" fontId="7" fillId="11" borderId="5" xfId="0" applyFont="1" applyFill="1" applyBorder="1" applyAlignment="1">
      <alignment horizontal="center" vertical="top" wrapText="1"/>
    </xf>
    <xf numFmtId="0" fontId="7" fillId="14" borderId="5" xfId="0" applyFont="1" applyFill="1" applyBorder="1" applyAlignment="1">
      <alignment horizontal="center" vertical="top" wrapText="1"/>
    </xf>
    <xf numFmtId="0" fontId="7" fillId="17" borderId="5"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8" borderId="9" xfId="0" applyFont="1" applyFill="1" applyBorder="1" applyAlignment="1">
      <alignment horizontal="center" vertical="top" wrapText="1"/>
    </xf>
    <xf numFmtId="0" fontId="7" fillId="11" borderId="9" xfId="0" applyFont="1" applyFill="1" applyBorder="1" applyAlignment="1">
      <alignment horizontal="center" vertical="top" wrapText="1"/>
    </xf>
    <xf numFmtId="0" fontId="7" fillId="14" borderId="9" xfId="0" applyFont="1" applyFill="1" applyBorder="1" applyAlignment="1">
      <alignment horizontal="center" vertical="top" wrapText="1"/>
    </xf>
    <xf numFmtId="0" fontId="7" fillId="17" borderId="9" xfId="0" applyFont="1" applyFill="1" applyBorder="1" applyAlignment="1">
      <alignment horizontal="center" vertical="top" wrapText="1"/>
    </xf>
    <xf numFmtId="0" fontId="7" fillId="0" borderId="0" xfId="0" applyFont="1" applyFill="1" applyAlignment="1">
      <alignment vertical="top" wrapText="1"/>
    </xf>
    <xf numFmtId="0" fontId="0" fillId="0" borderId="0" xfId="0" applyBorder="1" applyAlignment="1">
      <alignment horizontal="center"/>
    </xf>
    <xf numFmtId="0" fontId="7" fillId="8" borderId="7" xfId="0" applyFont="1" applyFill="1" applyBorder="1" applyAlignment="1">
      <alignment horizontal="center" vertical="top" wrapText="1"/>
    </xf>
    <xf numFmtId="0" fontId="7" fillId="11" borderId="7" xfId="0" applyFont="1" applyFill="1" applyBorder="1" applyAlignment="1">
      <alignment horizontal="center" vertical="top" wrapText="1"/>
    </xf>
    <xf numFmtId="0" fontId="7" fillId="14" borderId="7" xfId="0" applyFont="1" applyFill="1" applyBorder="1" applyAlignment="1">
      <alignment horizontal="center" vertical="top" wrapText="1"/>
    </xf>
    <xf numFmtId="0" fontId="7" fillId="17" borderId="7" xfId="0" applyFont="1" applyFill="1" applyBorder="1" applyAlignment="1">
      <alignment horizontal="center" vertical="top" wrapText="1"/>
    </xf>
    <xf numFmtId="0" fontId="7" fillId="0" borderId="0" xfId="0" applyFont="1" applyFill="1" applyAlignment="1">
      <alignment vertical="center" wrapTex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30" xfId="0" applyBorder="1" applyAlignment="1">
      <alignment horizontal="center"/>
    </xf>
    <xf numFmtId="0" fontId="0" fillId="0" borderId="33"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2"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54" xfId="0" applyBorder="1" applyAlignment="1">
      <alignment horizontal="center"/>
    </xf>
    <xf numFmtId="0" fontId="7" fillId="0" borderId="0" xfId="0" applyFont="1" applyFill="1" applyBorder="1" applyAlignment="1">
      <alignment vertical="top" wrapText="1"/>
    </xf>
    <xf numFmtId="0" fontId="0" fillId="0" borderId="56" xfId="0" applyBorder="1" applyAlignment="1">
      <alignment horizontal="center"/>
    </xf>
    <xf numFmtId="0" fontId="0" fillId="0" borderId="57"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0" borderId="71"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76" xfId="0" applyBorder="1" applyAlignment="1">
      <alignment horizontal="center"/>
    </xf>
    <xf numFmtId="0" fontId="0" fillId="0" borderId="79" xfId="0" applyBorder="1" applyAlignment="1">
      <alignment horizontal="center"/>
    </xf>
    <xf numFmtId="0" fontId="0" fillId="0" borderId="82" xfId="0" applyBorder="1" applyAlignment="1">
      <alignment horizontal="center"/>
    </xf>
    <xf numFmtId="0" fontId="0" fillId="0" borderId="85" xfId="0" applyBorder="1" applyAlignment="1">
      <alignment horizontal="center"/>
    </xf>
    <xf numFmtId="0" fontId="0" fillId="0" borderId="87" xfId="0" applyBorder="1" applyAlignment="1">
      <alignment horizontal="center"/>
    </xf>
    <xf numFmtId="0" fontId="0" fillId="0" borderId="88" xfId="0" applyBorder="1" applyAlignment="1">
      <alignment horizontal="center"/>
    </xf>
    <xf numFmtId="0" fontId="0" fillId="0" borderId="90" xfId="0" applyBorder="1" applyAlignment="1">
      <alignment horizontal="center"/>
    </xf>
    <xf numFmtId="0" fontId="0" fillId="0" borderId="91" xfId="0" applyBorder="1" applyAlignment="1">
      <alignment horizontal="center"/>
    </xf>
    <xf numFmtId="0" fontId="0" fillId="0" borderId="94"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0" fillId="0" borderId="100" xfId="0" applyBorder="1" applyAlignment="1">
      <alignment horizontal="center"/>
    </xf>
    <xf numFmtId="0" fontId="0" fillId="0" borderId="103" xfId="0" applyBorder="1" applyAlignment="1">
      <alignment horizontal="center"/>
    </xf>
    <xf numFmtId="0" fontId="0" fillId="0" borderId="106" xfId="0" applyBorder="1" applyAlignment="1">
      <alignment horizontal="center"/>
    </xf>
    <xf numFmtId="0" fontId="0" fillId="0" borderId="108" xfId="0" applyBorder="1" applyAlignment="1">
      <alignment horizontal="center"/>
    </xf>
    <xf numFmtId="0" fontId="0" fillId="0" borderId="109" xfId="0" applyBorder="1" applyAlignment="1">
      <alignment horizontal="center"/>
    </xf>
    <xf numFmtId="0" fontId="0" fillId="0" borderId="111" xfId="0" applyBorder="1" applyAlignment="1">
      <alignment horizontal="center"/>
    </xf>
    <xf numFmtId="0" fontId="0" fillId="0" borderId="112" xfId="0" applyBorder="1" applyAlignment="1">
      <alignment horizontal="center"/>
    </xf>
    <xf numFmtId="0" fontId="0" fillId="0" borderId="115" xfId="0" applyBorder="1" applyAlignment="1">
      <alignment horizontal="center"/>
    </xf>
    <xf numFmtId="0" fontId="0" fillId="0" borderId="117" xfId="0" applyBorder="1" applyAlignment="1">
      <alignment horizontal="center"/>
    </xf>
    <xf numFmtId="0" fontId="0" fillId="0" borderId="118" xfId="0" applyBorder="1" applyAlignment="1">
      <alignment horizontal="center"/>
    </xf>
    <xf numFmtId="164" fontId="0" fillId="0" borderId="67" xfId="0" quotePrefix="1" applyNumberFormat="1" applyBorder="1" applyAlignment="1">
      <alignment horizontal="center"/>
    </xf>
    <xf numFmtId="164" fontId="0" fillId="0" borderId="65" xfId="0" applyNumberFormat="1" applyBorder="1" applyAlignment="1">
      <alignment horizontal="center"/>
    </xf>
    <xf numFmtId="164" fontId="0" fillId="0" borderId="67" xfId="0" applyNumberFormat="1" applyBorder="1" applyAlignment="1">
      <alignment horizontal="center"/>
    </xf>
    <xf numFmtId="164" fontId="0" fillId="0" borderId="70" xfId="0" applyNumberFormat="1" applyBorder="1" applyAlignment="1">
      <alignment horizontal="center"/>
    </xf>
    <xf numFmtId="164" fontId="0" fillId="0" borderId="47" xfId="0" applyNumberFormat="1" applyBorder="1" applyAlignment="1">
      <alignment horizontal="center"/>
    </xf>
    <xf numFmtId="164" fontId="0" fillId="0" borderId="49" xfId="0" applyNumberFormat="1" applyBorder="1" applyAlignment="1">
      <alignment horizontal="center"/>
    </xf>
    <xf numFmtId="164" fontId="0" fillId="0" borderId="51" xfId="0" applyNumberFormat="1" applyBorder="1" applyAlignment="1">
      <alignment horizontal="center"/>
    </xf>
    <xf numFmtId="164" fontId="0" fillId="0" borderId="53" xfId="0" applyNumberFormat="1" applyBorder="1" applyAlignment="1">
      <alignment horizontal="center"/>
    </xf>
    <xf numFmtId="164" fontId="0" fillId="0" borderId="32" xfId="0" applyNumberFormat="1" applyBorder="1" applyAlignment="1">
      <alignment horizontal="center"/>
    </xf>
    <xf numFmtId="164" fontId="0" fillId="0" borderId="27" xfId="0" applyNumberFormat="1" applyBorder="1" applyAlignment="1">
      <alignment horizontal="center"/>
    </xf>
    <xf numFmtId="164" fontId="0" fillId="0" borderId="41" xfId="0" applyNumberFormat="1" applyBorder="1" applyAlignment="1">
      <alignment horizontal="center"/>
    </xf>
    <xf numFmtId="164" fontId="0" fillId="0" borderId="29" xfId="0" applyNumberFormat="1" applyBorder="1" applyAlignment="1">
      <alignment horizontal="center"/>
    </xf>
    <xf numFmtId="164" fontId="0" fillId="0" borderId="84" xfId="0" applyNumberFormat="1" applyBorder="1" applyAlignment="1">
      <alignment horizontal="center"/>
    </xf>
    <xf numFmtId="164" fontId="0" fillId="0" borderId="78" xfId="0" applyNumberFormat="1" applyBorder="1" applyAlignment="1">
      <alignment horizontal="center"/>
    </xf>
    <xf numFmtId="164" fontId="0" fillId="0" borderId="93" xfId="0" applyNumberFormat="1" applyBorder="1" applyAlignment="1">
      <alignment horizontal="center"/>
    </xf>
    <xf numFmtId="164" fontId="0" fillId="0" borderId="81" xfId="0" applyNumberFormat="1" applyBorder="1" applyAlignment="1">
      <alignment horizontal="center"/>
    </xf>
    <xf numFmtId="164" fontId="0" fillId="0" borderId="105" xfId="0" applyNumberFormat="1" applyBorder="1" applyAlignment="1">
      <alignment horizontal="center"/>
    </xf>
    <xf numFmtId="164" fontId="0" fillId="0" borderId="99" xfId="0" applyNumberFormat="1" applyBorder="1" applyAlignment="1">
      <alignment horizontal="center"/>
    </xf>
    <xf numFmtId="164" fontId="0" fillId="0" borderId="114" xfId="0" applyNumberFormat="1" applyBorder="1" applyAlignment="1">
      <alignment horizontal="center"/>
    </xf>
    <xf numFmtId="164" fontId="0" fillId="0" borderId="102" xfId="0" applyNumberFormat="1" applyBorder="1" applyAlignment="1">
      <alignment horizontal="center"/>
    </xf>
    <xf numFmtId="164" fontId="0" fillId="0" borderId="17" xfId="0" applyNumberFormat="1" applyBorder="1" applyAlignment="1">
      <alignment horizontal="center"/>
    </xf>
    <xf numFmtId="164" fontId="0" fillId="0" borderId="16" xfId="0" applyNumberFormat="1" applyBorder="1" applyAlignment="1">
      <alignment horizontal="center"/>
    </xf>
    <xf numFmtId="164" fontId="0" fillId="0" borderId="22" xfId="0" applyNumberFormat="1" applyBorder="1" applyAlignment="1">
      <alignment horizontal="center"/>
    </xf>
    <xf numFmtId="164" fontId="0" fillId="0" borderId="71" xfId="0" applyNumberFormat="1" applyBorder="1" applyAlignment="1">
      <alignment horizontal="center"/>
    </xf>
    <xf numFmtId="164" fontId="0" fillId="0" borderId="24" xfId="0" applyNumberFormat="1" applyBorder="1" applyAlignment="1">
      <alignment horizontal="center"/>
    </xf>
    <xf numFmtId="164" fontId="0" fillId="0" borderId="23" xfId="0" applyNumberFormat="1" applyBorder="1" applyAlignment="1">
      <alignment horizontal="center"/>
    </xf>
    <xf numFmtId="164" fontId="0" fillId="0" borderId="25" xfId="0" applyNumberFormat="1" applyBorder="1" applyAlignment="1">
      <alignment horizontal="center"/>
    </xf>
    <xf numFmtId="164" fontId="0" fillId="0" borderId="54" xfId="0" applyNumberFormat="1" applyBorder="1" applyAlignment="1">
      <alignment horizontal="center"/>
    </xf>
    <xf numFmtId="164" fontId="0" fillId="0" borderId="33" xfId="0" applyNumberFormat="1" applyBorder="1" applyAlignment="1">
      <alignment horizontal="center"/>
    </xf>
    <xf numFmtId="164" fontId="0" fillId="0" borderId="26" xfId="0" applyNumberFormat="1" applyBorder="1" applyAlignment="1">
      <alignment horizontal="center"/>
    </xf>
    <xf numFmtId="164" fontId="0" fillId="0" borderId="42" xfId="0" applyNumberFormat="1" applyBorder="1" applyAlignment="1">
      <alignment horizontal="center"/>
    </xf>
    <xf numFmtId="164" fontId="0" fillId="0" borderId="30" xfId="0" applyNumberFormat="1" applyBorder="1" applyAlignment="1">
      <alignment horizontal="center"/>
    </xf>
    <xf numFmtId="164" fontId="0" fillId="0" borderId="85" xfId="0" applyNumberFormat="1" applyBorder="1" applyAlignment="1">
      <alignment horizontal="center"/>
    </xf>
    <xf numFmtId="164" fontId="0" fillId="0" borderId="79" xfId="0" applyNumberFormat="1" applyBorder="1" applyAlignment="1">
      <alignment horizontal="center"/>
    </xf>
    <xf numFmtId="164" fontId="0" fillId="0" borderId="94" xfId="0" applyNumberFormat="1" applyBorder="1" applyAlignment="1">
      <alignment horizontal="center"/>
    </xf>
    <xf numFmtId="164" fontId="0" fillId="0" borderId="82" xfId="0" applyNumberFormat="1" applyBorder="1" applyAlignment="1">
      <alignment horizontal="center"/>
    </xf>
    <xf numFmtId="164" fontId="0" fillId="0" borderId="106" xfId="0" applyNumberFormat="1" applyBorder="1" applyAlignment="1">
      <alignment horizontal="center"/>
    </xf>
    <xf numFmtId="164" fontId="0" fillId="0" borderId="100" xfId="0" applyNumberFormat="1" applyBorder="1" applyAlignment="1">
      <alignment horizontal="center"/>
    </xf>
    <xf numFmtId="164" fontId="0" fillId="0" borderId="115" xfId="0" applyNumberFormat="1" applyBorder="1" applyAlignment="1">
      <alignment horizontal="center"/>
    </xf>
    <xf numFmtId="164" fontId="0" fillId="0" borderId="103" xfId="0" applyNumberFormat="1" applyBorder="1" applyAlignment="1">
      <alignment horizontal="center"/>
    </xf>
    <xf numFmtId="0" fontId="0" fillId="0" borderId="120" xfId="0" applyBorder="1"/>
    <xf numFmtId="0" fontId="0" fillId="0" borderId="121" xfId="0" applyBorder="1"/>
    <xf numFmtId="0" fontId="0" fillId="0" borderId="122" xfId="0" applyBorder="1"/>
    <xf numFmtId="0" fontId="0" fillId="0" borderId="123" xfId="0" applyBorder="1"/>
    <xf numFmtId="0" fontId="0" fillId="0" borderId="124" xfId="0" applyBorder="1"/>
    <xf numFmtId="0" fontId="0" fillId="0" borderId="125" xfId="0" applyBorder="1"/>
    <xf numFmtId="0" fontId="0" fillId="0" borderId="126" xfId="0" applyBorder="1"/>
    <xf numFmtId="0" fontId="0" fillId="0" borderId="21" xfId="0" applyBorder="1" applyAlignment="1">
      <alignment horizontal="center"/>
    </xf>
    <xf numFmtId="0" fontId="0" fillId="0" borderId="75" xfId="0" applyBorder="1" applyAlignment="1">
      <alignment horizontal="center"/>
    </xf>
    <xf numFmtId="164" fontId="0" fillId="0" borderId="66" xfId="0" applyNumberFormat="1" applyBorder="1" applyAlignment="1">
      <alignment horizontal="center"/>
    </xf>
    <xf numFmtId="164" fontId="0" fillId="0" borderId="68" xfId="0" applyNumberFormat="1" applyBorder="1" applyAlignment="1">
      <alignment horizontal="center"/>
    </xf>
    <xf numFmtId="164" fontId="0" fillId="0" borderId="69" xfId="0" applyNumberFormat="1" applyBorder="1" applyAlignment="1">
      <alignment horizontal="center"/>
    </xf>
    <xf numFmtId="0" fontId="0" fillId="0" borderId="77" xfId="0" applyBorder="1" applyAlignment="1">
      <alignment horizontal="center"/>
    </xf>
    <xf numFmtId="164" fontId="0" fillId="0" borderId="72" xfId="0" applyNumberFormat="1" applyBorder="1" applyAlignment="1">
      <alignment horizontal="center"/>
    </xf>
    <xf numFmtId="0" fontId="0" fillId="0" borderId="127" xfId="0" applyBorder="1"/>
    <xf numFmtId="0" fontId="0" fillId="0" borderId="128" xfId="0" applyBorder="1"/>
    <xf numFmtId="0" fontId="0" fillId="0" borderId="129" xfId="0" applyBorder="1"/>
    <xf numFmtId="0" fontId="0" fillId="0" borderId="130" xfId="0" applyBorder="1"/>
    <xf numFmtId="0" fontId="0" fillId="0" borderId="131" xfId="0" applyBorder="1"/>
    <xf numFmtId="0" fontId="0" fillId="0" borderId="132" xfId="0" applyBorder="1"/>
    <xf numFmtId="0" fontId="0" fillId="0" borderId="133" xfId="0" applyBorder="1"/>
    <xf numFmtId="0" fontId="0" fillId="0" borderId="58" xfId="0" applyBorder="1" applyAlignment="1">
      <alignment horizontal="center"/>
    </xf>
    <xf numFmtId="0" fontId="0" fillId="0" borderId="61" xfId="0" applyBorder="1" applyAlignment="1">
      <alignment horizontal="center"/>
    </xf>
    <xf numFmtId="164" fontId="0" fillId="0" borderId="48" xfId="0" applyNumberFormat="1" applyBorder="1" applyAlignment="1">
      <alignment horizontal="center"/>
    </xf>
    <xf numFmtId="164" fontId="0" fillId="0" borderId="50" xfId="0" applyNumberFormat="1" applyBorder="1" applyAlignment="1">
      <alignment horizontal="center"/>
    </xf>
    <xf numFmtId="164" fontId="0" fillId="0" borderId="52" xfId="0" applyNumberFormat="1" applyBorder="1" applyAlignment="1">
      <alignment horizontal="center"/>
    </xf>
    <xf numFmtId="0" fontId="0" fillId="0" borderId="64" xfId="0" applyBorder="1" applyAlignment="1">
      <alignment horizontal="center"/>
    </xf>
    <xf numFmtId="164" fontId="0" fillId="0" borderId="55" xfId="0" applyNumberFormat="1" applyBorder="1" applyAlignment="1">
      <alignment horizontal="center"/>
    </xf>
    <xf numFmtId="0" fontId="0" fillId="0" borderId="134" xfId="0" applyBorder="1"/>
    <xf numFmtId="0" fontId="0" fillId="0" borderId="135" xfId="0" applyBorder="1"/>
    <xf numFmtId="0" fontId="0" fillId="0" borderId="136" xfId="0" applyBorder="1"/>
    <xf numFmtId="0" fontId="0" fillId="0" borderId="137" xfId="0" applyBorder="1"/>
    <xf numFmtId="0" fontId="0" fillId="0" borderId="138" xfId="0" applyBorder="1"/>
    <xf numFmtId="0" fontId="0" fillId="0" borderId="139" xfId="0" applyBorder="1"/>
    <xf numFmtId="0" fontId="0" fillId="0" borderId="140" xfId="0" applyBorder="1"/>
    <xf numFmtId="0" fontId="0" fillId="0" borderId="37" xfId="0" applyBorder="1" applyAlignment="1">
      <alignment horizontal="center"/>
    </xf>
    <xf numFmtId="0" fontId="0" fillId="0" borderId="40" xfId="0" applyBorder="1" applyAlignment="1">
      <alignment horizontal="center"/>
    </xf>
    <xf numFmtId="164" fontId="0" fillId="0" borderId="34" xfId="0" applyNumberFormat="1" applyBorder="1" applyAlignment="1">
      <alignment horizontal="center"/>
    </xf>
    <xf numFmtId="164" fontId="0" fillId="0" borderId="28" xfId="0" applyNumberFormat="1" applyBorder="1" applyAlignment="1">
      <alignment horizontal="center"/>
    </xf>
    <xf numFmtId="164" fontId="0" fillId="0" borderId="43" xfId="0" applyNumberFormat="1" applyBorder="1" applyAlignment="1">
      <alignment horizontal="center"/>
    </xf>
    <xf numFmtId="0" fontId="0" fillId="0" borderId="46" xfId="0" applyBorder="1" applyAlignment="1">
      <alignment horizontal="center"/>
    </xf>
    <xf numFmtId="164" fontId="0" fillId="0" borderId="31" xfId="0" applyNumberFormat="1" applyBorder="1" applyAlignment="1">
      <alignment horizontal="center"/>
    </xf>
    <xf numFmtId="0" fontId="0" fillId="0" borderId="141" xfId="0" applyBorder="1"/>
    <xf numFmtId="0" fontId="0" fillId="0" borderId="142" xfId="0" applyBorder="1"/>
    <xf numFmtId="0" fontId="0" fillId="0" borderId="143" xfId="0" applyBorder="1"/>
    <xf numFmtId="0" fontId="0" fillId="0" borderId="144" xfId="0" applyBorder="1"/>
    <xf numFmtId="0" fontId="0" fillId="0" borderId="145" xfId="0" applyBorder="1"/>
    <xf numFmtId="0" fontId="0" fillId="0" borderId="146" xfId="0" applyBorder="1"/>
    <xf numFmtId="0" fontId="0" fillId="0" borderId="147" xfId="0" applyBorder="1"/>
    <xf numFmtId="0" fontId="0" fillId="0" borderId="89" xfId="0" applyBorder="1" applyAlignment="1">
      <alignment horizontal="center"/>
    </xf>
    <xf numFmtId="0" fontId="0" fillId="0" borderId="92" xfId="0" applyBorder="1" applyAlignment="1">
      <alignment horizontal="center"/>
    </xf>
    <xf numFmtId="164" fontId="0" fillId="0" borderId="86" xfId="0" applyNumberFormat="1" applyBorder="1" applyAlignment="1">
      <alignment horizontal="center"/>
    </xf>
    <xf numFmtId="164" fontId="0" fillId="0" borderId="80" xfId="0" applyNumberFormat="1" applyBorder="1" applyAlignment="1">
      <alignment horizontal="center"/>
    </xf>
    <xf numFmtId="164" fontId="0" fillId="0" borderId="95" xfId="0" applyNumberFormat="1" applyBorder="1" applyAlignment="1">
      <alignment horizontal="center"/>
    </xf>
    <xf numFmtId="0" fontId="0" fillId="0" borderId="98" xfId="0" applyBorder="1" applyAlignment="1">
      <alignment horizontal="center"/>
    </xf>
    <xf numFmtId="164" fontId="0" fillId="0" borderId="83" xfId="0" applyNumberFormat="1" applyBorder="1" applyAlignment="1">
      <alignment horizontal="center"/>
    </xf>
    <xf numFmtId="0" fontId="0" fillId="0" borderId="148" xfId="0" applyBorder="1"/>
    <xf numFmtId="0" fontId="0" fillId="0" borderId="149" xfId="0" applyBorder="1"/>
    <xf numFmtId="0" fontId="0" fillId="0" borderId="150" xfId="0" applyBorder="1"/>
    <xf numFmtId="0" fontId="0" fillId="0" borderId="151" xfId="0" applyBorder="1"/>
    <xf numFmtId="0" fontId="0" fillId="0" borderId="152" xfId="0" applyBorder="1"/>
    <xf numFmtId="0" fontId="0" fillId="0" borderId="153" xfId="0" applyBorder="1"/>
    <xf numFmtId="0" fontId="0" fillId="0" borderId="154" xfId="0" applyBorder="1"/>
    <xf numFmtId="0" fontId="0" fillId="0" borderId="110" xfId="0" applyBorder="1" applyAlignment="1">
      <alignment horizontal="center"/>
    </xf>
    <xf numFmtId="0" fontId="0" fillId="0" borderId="113" xfId="0" applyBorder="1" applyAlignment="1">
      <alignment horizontal="center"/>
    </xf>
    <xf numFmtId="164" fontId="0" fillId="0" borderId="107" xfId="0" applyNumberFormat="1" applyBorder="1" applyAlignment="1">
      <alignment horizontal="center"/>
    </xf>
    <xf numFmtId="164" fontId="0" fillId="0" borderId="101" xfId="0" applyNumberFormat="1" applyBorder="1" applyAlignment="1">
      <alignment horizontal="center"/>
    </xf>
    <xf numFmtId="164" fontId="0" fillId="0" borderId="116" xfId="0" applyNumberFormat="1" applyBorder="1" applyAlignment="1">
      <alignment horizontal="center"/>
    </xf>
    <xf numFmtId="0" fontId="0" fillId="0" borderId="119" xfId="0" applyBorder="1" applyAlignment="1">
      <alignment horizontal="center"/>
    </xf>
    <xf numFmtId="164" fontId="0" fillId="0" borderId="104" xfId="0" applyNumberFormat="1" applyBorder="1" applyAlignment="1">
      <alignment horizontal="center"/>
    </xf>
    <xf numFmtId="0" fontId="6" fillId="2" borderId="0" xfId="0" applyFont="1" applyFill="1" applyAlignment="1">
      <alignment horizontal="center"/>
    </xf>
    <xf numFmtId="0" fontId="0" fillId="2" borderId="0" xfId="0" applyFill="1" applyAlignment="1">
      <alignment horizontal="center"/>
    </xf>
    <xf numFmtId="0" fontId="10" fillId="0" borderId="0" xfId="0" applyFont="1" applyAlignment="1">
      <alignment vertical="top" wrapText="1"/>
    </xf>
    <xf numFmtId="0" fontId="0" fillId="0" borderId="155" xfId="0" applyBorder="1" applyAlignment="1">
      <alignment horizontal="center"/>
    </xf>
    <xf numFmtId="0" fontId="0" fillId="0" borderId="156" xfId="0" applyBorder="1" applyAlignment="1">
      <alignment horizontal="center"/>
    </xf>
    <xf numFmtId="0" fontId="0" fillId="0" borderId="157" xfId="0" applyBorder="1" applyAlignment="1">
      <alignment horizontal="center"/>
    </xf>
    <xf numFmtId="0" fontId="0" fillId="0" borderId="158" xfId="0" applyBorder="1" applyAlignment="1">
      <alignment horizontal="center"/>
    </xf>
    <xf numFmtId="0" fontId="0" fillId="0" borderId="159" xfId="0" applyBorder="1" applyAlignment="1">
      <alignment horizontal="center"/>
    </xf>
    <xf numFmtId="0" fontId="0" fillId="0" borderId="160" xfId="0" applyBorder="1" applyAlignment="1">
      <alignment horizontal="center"/>
    </xf>
    <xf numFmtId="0" fontId="0" fillId="0" borderId="65" xfId="0" applyBorder="1" applyAlignment="1">
      <alignment horizontal="center"/>
    </xf>
    <xf numFmtId="0" fontId="0" fillId="0" borderId="70" xfId="0" applyBorder="1" applyAlignment="1">
      <alignment horizontal="center"/>
    </xf>
    <xf numFmtId="0" fontId="0" fillId="0" borderId="161" xfId="0" applyBorder="1" applyAlignment="1">
      <alignment horizontal="center"/>
    </xf>
    <xf numFmtId="0" fontId="0" fillId="0" borderId="162" xfId="0" applyBorder="1" applyAlignment="1">
      <alignment horizontal="center"/>
    </xf>
    <xf numFmtId="0" fontId="0" fillId="0" borderId="163" xfId="0" applyBorder="1" applyAlignment="1">
      <alignment horizontal="center"/>
    </xf>
    <xf numFmtId="0" fontId="0" fillId="0" borderId="164" xfId="0" applyBorder="1" applyAlignment="1">
      <alignment horizontal="center"/>
    </xf>
    <xf numFmtId="0" fontId="0" fillId="0" borderId="165" xfId="0" applyBorder="1" applyAlignment="1">
      <alignment horizontal="center"/>
    </xf>
    <xf numFmtId="0" fontId="0" fillId="0" borderId="47" xfId="0" applyBorder="1" applyAlignment="1">
      <alignment horizontal="center"/>
    </xf>
    <xf numFmtId="0" fontId="0" fillId="0" borderId="53" xfId="0" applyBorder="1" applyAlignment="1">
      <alignment horizontal="center"/>
    </xf>
    <xf numFmtId="0" fontId="0" fillId="0" borderId="166" xfId="0" applyBorder="1" applyAlignment="1">
      <alignment horizontal="center"/>
    </xf>
    <xf numFmtId="0" fontId="0" fillId="0" borderId="167" xfId="0" applyBorder="1" applyAlignment="1">
      <alignment horizontal="center"/>
    </xf>
    <xf numFmtId="0" fontId="0" fillId="0" borderId="168" xfId="0" applyBorder="1" applyAlignment="1">
      <alignment horizontal="center"/>
    </xf>
    <xf numFmtId="0" fontId="0" fillId="0" borderId="169" xfId="0" applyBorder="1" applyAlignment="1">
      <alignment horizontal="center"/>
    </xf>
    <xf numFmtId="0" fontId="0" fillId="0" borderId="170" xfId="0" applyBorder="1" applyAlignment="1">
      <alignment horizontal="center"/>
    </xf>
    <xf numFmtId="0" fontId="0" fillId="0" borderId="171" xfId="0" applyBorder="1" applyAlignment="1">
      <alignment horizontal="center"/>
    </xf>
    <xf numFmtId="0" fontId="0" fillId="0" borderId="172"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173" xfId="0" applyBorder="1" applyAlignment="1">
      <alignment horizontal="center"/>
    </xf>
    <xf numFmtId="0" fontId="0" fillId="0" borderId="174" xfId="0" applyBorder="1" applyAlignment="1">
      <alignment horizontal="center"/>
    </xf>
    <xf numFmtId="0" fontId="0" fillId="0" borderId="175" xfId="0" applyBorder="1" applyAlignment="1">
      <alignment horizontal="center"/>
    </xf>
    <xf numFmtId="0" fontId="0" fillId="0" borderId="176" xfId="0" applyBorder="1" applyAlignment="1">
      <alignment horizontal="center"/>
    </xf>
    <xf numFmtId="0" fontId="0" fillId="0" borderId="177" xfId="0" applyBorder="1" applyAlignment="1">
      <alignment horizontal="center"/>
    </xf>
    <xf numFmtId="0" fontId="0" fillId="0" borderId="84" xfId="0" applyBorder="1" applyAlignment="1">
      <alignment horizontal="center"/>
    </xf>
    <xf numFmtId="0" fontId="0" fillId="0" borderId="81" xfId="0" applyBorder="1" applyAlignment="1">
      <alignment horizontal="center"/>
    </xf>
    <xf numFmtId="0" fontId="0" fillId="0" borderId="178" xfId="0" applyBorder="1" applyAlignment="1">
      <alignment horizontal="center"/>
    </xf>
    <xf numFmtId="0" fontId="0" fillId="0" borderId="179" xfId="0" applyBorder="1" applyAlignment="1">
      <alignment horizontal="center"/>
    </xf>
    <xf numFmtId="0" fontId="0" fillId="0" borderId="180" xfId="0" applyBorder="1" applyAlignment="1">
      <alignment horizontal="center"/>
    </xf>
    <xf numFmtId="0" fontId="0" fillId="0" borderId="181" xfId="0" applyBorder="1" applyAlignment="1">
      <alignment horizontal="center"/>
    </xf>
    <xf numFmtId="0" fontId="0" fillId="0" borderId="182"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6" fillId="2" borderId="0" xfId="0" applyFont="1" applyFill="1" applyAlignment="1">
      <alignment horizontal="left"/>
    </xf>
    <xf numFmtId="0" fontId="0" fillId="0" borderId="0" xfId="0" applyAlignment="1">
      <alignment wrapText="1"/>
    </xf>
    <xf numFmtId="0" fontId="0" fillId="2" borderId="0" xfId="0" applyFill="1"/>
    <xf numFmtId="0" fontId="7" fillId="2" borderId="0" xfId="0" applyFont="1" applyFill="1" applyAlignment="1">
      <alignment wrapText="1"/>
    </xf>
    <xf numFmtId="0" fontId="0" fillId="2" borderId="0" xfId="0" applyFill="1" applyAlignment="1">
      <alignment wrapText="1"/>
    </xf>
    <xf numFmtId="0" fontId="0" fillId="0" borderId="0" xfId="0" applyFill="1" applyAlignment="1">
      <alignment horizontal="center"/>
    </xf>
    <xf numFmtId="0" fontId="0" fillId="0" borderId="0" xfId="0" applyFill="1"/>
    <xf numFmtId="0" fontId="8" fillId="0" borderId="0" xfId="0" applyFont="1" applyFill="1" applyAlignment="1">
      <alignment vertical="top"/>
    </xf>
    <xf numFmtId="0" fontId="7" fillId="0" borderId="0" xfId="0" applyFont="1" applyFill="1" applyAlignment="1">
      <alignment wrapText="1"/>
    </xf>
    <xf numFmtId="0" fontId="8" fillId="2" borderId="0" xfId="0" applyFont="1" applyFill="1" applyAlignment="1">
      <alignment horizontal="center" vertical="center"/>
    </xf>
    <xf numFmtId="0" fontId="0" fillId="0" borderId="186" xfId="0" applyBorder="1"/>
    <xf numFmtId="0" fontId="0" fillId="0" borderId="187" xfId="0" applyBorder="1"/>
    <xf numFmtId="0" fontId="0" fillId="0" borderId="67" xfId="0" applyBorder="1"/>
    <xf numFmtId="0" fontId="0" fillId="0" borderId="68" xfId="0" applyBorder="1"/>
    <xf numFmtId="0" fontId="0" fillId="0" borderId="70" xfId="0" applyBorder="1"/>
    <xf numFmtId="0" fontId="0" fillId="0" borderId="72" xfId="0" applyBorder="1"/>
    <xf numFmtId="0" fontId="0" fillId="0" borderId="188" xfId="0" applyBorder="1"/>
    <xf numFmtId="0" fontId="0" fillId="0" borderId="189" xfId="0" applyBorder="1"/>
    <xf numFmtId="0" fontId="0" fillId="0" borderId="49" xfId="0" applyBorder="1"/>
    <xf numFmtId="0" fontId="0" fillId="0" borderId="50" xfId="0" applyBorder="1"/>
    <xf numFmtId="0" fontId="0" fillId="0" borderId="190" xfId="0" applyBorder="1"/>
    <xf numFmtId="0" fontId="0" fillId="0" borderId="191" xfId="0" applyBorder="1"/>
    <xf numFmtId="0" fontId="0" fillId="0" borderId="56" xfId="0" applyBorder="1"/>
    <xf numFmtId="0" fontId="0" fillId="0" borderId="58" xfId="0" applyBorder="1"/>
    <xf numFmtId="0" fontId="0" fillId="0" borderId="171" xfId="0" applyBorder="1"/>
    <xf numFmtId="0" fontId="0" fillId="0" borderId="172" xfId="0" applyBorder="1"/>
    <xf numFmtId="0" fontId="0" fillId="0" borderId="27" xfId="0" applyBorder="1"/>
    <xf numFmtId="0" fontId="0" fillId="0" borderId="28" xfId="0" applyBorder="1"/>
    <xf numFmtId="0" fontId="0" fillId="0" borderId="29" xfId="0" applyBorder="1"/>
    <xf numFmtId="0" fontId="0" fillId="0" borderId="31" xfId="0" applyBorder="1"/>
    <xf numFmtId="0" fontId="0" fillId="0" borderId="192" xfId="0" applyBorder="1"/>
    <xf numFmtId="0" fontId="0" fillId="0" borderId="193" xfId="0" applyBorder="1"/>
    <xf numFmtId="0" fontId="0" fillId="0" borderId="78" xfId="0" applyBorder="1"/>
    <xf numFmtId="0" fontId="0" fillId="0" borderId="80" xfId="0" applyBorder="1"/>
    <xf numFmtId="0" fontId="0" fillId="0" borderId="81" xfId="0" applyBorder="1"/>
    <xf numFmtId="0" fontId="0" fillId="0" borderId="83" xfId="0" applyBorder="1"/>
    <xf numFmtId="0" fontId="0" fillId="0" borderId="194" xfId="0" applyBorder="1"/>
    <xf numFmtId="0" fontId="0" fillId="0" borderId="195" xfId="0" applyBorder="1"/>
    <xf numFmtId="0" fontId="0" fillId="0" borderId="99" xfId="0" applyBorder="1"/>
    <xf numFmtId="0" fontId="0" fillId="0" borderId="101" xfId="0" applyBorder="1"/>
    <xf numFmtId="0" fontId="0" fillId="0" borderId="102" xfId="0" applyBorder="1"/>
    <xf numFmtId="0" fontId="0" fillId="0" borderId="104" xfId="0" applyBorder="1"/>
    <xf numFmtId="0" fontId="6" fillId="2" borderId="0" xfId="0" applyFont="1" applyFill="1"/>
    <xf numFmtId="0" fontId="11" fillId="0" borderId="0" xfId="0" applyFont="1"/>
    <xf numFmtId="0" fontId="13" fillId="0" borderId="0" xfId="0" applyFont="1"/>
    <xf numFmtId="0" fontId="12" fillId="3" borderId="0" xfId="0" applyFont="1" applyFill="1"/>
    <xf numFmtId="0" fontId="0" fillId="3" borderId="0" xfId="0" applyFill="1"/>
    <xf numFmtId="0" fontId="14" fillId="3" borderId="0" xfId="0" applyFont="1" applyFill="1"/>
    <xf numFmtId="0" fontId="6" fillId="3" borderId="196" xfId="0" applyFont="1" applyFill="1" applyBorder="1"/>
    <xf numFmtId="0" fontId="10" fillId="0" borderId="0" xfId="0" applyFont="1" applyAlignment="1">
      <alignment vertical="top" wrapText="1"/>
    </xf>
    <xf numFmtId="0" fontId="16" fillId="5" borderId="196" xfId="0" applyFont="1" applyFill="1" applyBorder="1" applyAlignment="1">
      <alignment horizontal="left" wrapText="1"/>
    </xf>
    <xf numFmtId="0" fontId="16" fillId="5" borderId="196" xfId="0" applyFont="1" applyFill="1" applyBorder="1" applyAlignment="1">
      <alignment horizontal="left"/>
    </xf>
    <xf numFmtId="0" fontId="15" fillId="5" borderId="0" xfId="0" applyFont="1" applyFill="1" applyAlignment="1">
      <alignment horizontal="left" vertical="top" wrapText="1"/>
    </xf>
    <xf numFmtId="0" fontId="15" fillId="5" borderId="0" xfId="0" applyFont="1" applyFill="1" applyAlignment="1"/>
    <xf numFmtId="0" fontId="10" fillId="2" borderId="0" xfId="0" applyFont="1" applyFill="1" applyAlignment="1">
      <alignment vertical="top" wrapText="1"/>
    </xf>
    <xf numFmtId="0" fontId="10" fillId="0" borderId="0" xfId="0" applyFont="1" applyAlignment="1">
      <alignment vertical="top" wrapText="1"/>
    </xf>
    <xf numFmtId="0" fontId="7" fillId="0" borderId="183" xfId="0" applyFont="1" applyBorder="1" applyAlignment="1">
      <alignment vertical="top" wrapText="1"/>
    </xf>
    <xf numFmtId="0" fontId="7" fillId="0" borderId="184" xfId="0" applyFont="1" applyBorder="1" applyAlignment="1">
      <alignment vertical="top"/>
    </xf>
    <xf numFmtId="0" fontId="7" fillId="0" borderId="185" xfId="0" applyFont="1" applyBorder="1" applyAlignment="1">
      <alignment vertical="top"/>
    </xf>
    <xf numFmtId="0" fontId="0" fillId="3" borderId="201" xfId="0" applyFill="1" applyBorder="1" applyAlignment="1">
      <alignment vertical="top"/>
    </xf>
    <xf numFmtId="0" fontId="0" fillId="3" borderId="202" xfId="0" applyFill="1" applyBorder="1" applyAlignment="1">
      <alignment vertical="top"/>
    </xf>
    <xf numFmtId="0" fontId="0" fillId="0" borderId="0" xfId="0" applyFill="1" applyAlignment="1">
      <alignment vertical="top"/>
    </xf>
    <xf numFmtId="0" fontId="0" fillId="3" borderId="203" xfId="0" applyFill="1" applyBorder="1" applyAlignment="1">
      <alignment vertical="top"/>
    </xf>
    <xf numFmtId="0" fontId="0" fillId="0" borderId="0" xfId="0" applyFill="1" applyBorder="1" applyAlignment="1">
      <alignment vertical="top"/>
    </xf>
    <xf numFmtId="0" fontId="0" fillId="3" borderId="200" xfId="0" applyFill="1" applyBorder="1" applyAlignment="1">
      <alignment vertical="top"/>
    </xf>
    <xf numFmtId="0" fontId="17" fillId="3" borderId="200" xfId="0" applyFont="1" applyFill="1" applyBorder="1" applyAlignment="1">
      <alignment vertical="top"/>
    </xf>
    <xf numFmtId="0" fontId="0" fillId="5" borderId="183" xfId="0" applyFill="1" applyBorder="1" applyAlignment="1">
      <alignment vertical="top"/>
    </xf>
    <xf numFmtId="0" fontId="0" fillId="5" borderId="184" xfId="0" applyFill="1" applyBorder="1" applyAlignment="1">
      <alignment vertical="top"/>
    </xf>
    <xf numFmtId="0" fontId="0" fillId="5" borderId="185" xfId="0" applyFill="1" applyBorder="1" applyAlignment="1">
      <alignment vertical="top"/>
    </xf>
    <xf numFmtId="0" fontId="0" fillId="5" borderId="196" xfId="0" applyFill="1" applyBorder="1" applyAlignment="1">
      <alignment vertical="top"/>
    </xf>
    <xf numFmtId="0" fontId="0" fillId="5" borderId="204" xfId="0" applyFill="1" applyBorder="1" applyAlignment="1">
      <alignment vertical="top"/>
    </xf>
    <xf numFmtId="0" fontId="0" fillId="5" borderId="205" xfId="0" applyFill="1" applyBorder="1" applyAlignment="1">
      <alignment vertical="top"/>
    </xf>
    <xf numFmtId="0" fontId="0" fillId="5" borderId="206" xfId="0" applyFill="1" applyBorder="1" applyAlignment="1">
      <alignment vertical="top"/>
    </xf>
    <xf numFmtId="0" fontId="0" fillId="5" borderId="207" xfId="0" applyFill="1" applyBorder="1" applyAlignment="1">
      <alignment vertical="top"/>
    </xf>
    <xf numFmtId="0" fontId="0" fillId="5" borderId="208" xfId="0" applyFill="1" applyBorder="1" applyAlignment="1">
      <alignment vertical="top"/>
    </xf>
    <xf numFmtId="0" fontId="0" fillId="5" borderId="209" xfId="0" applyFill="1" applyBorder="1" applyAlignment="1">
      <alignment vertical="top"/>
    </xf>
    <xf numFmtId="0" fontId="0" fillId="5" borderId="197" xfId="0" applyFill="1" applyBorder="1" applyAlignment="1">
      <alignment vertical="top"/>
    </xf>
    <xf numFmtId="0" fontId="0" fillId="5" borderId="198" xfId="0" applyFill="1" applyBorder="1" applyAlignment="1">
      <alignment vertical="top"/>
    </xf>
    <xf numFmtId="0" fontId="0" fillId="5" borderId="199" xfId="0" applyFill="1" applyBorder="1" applyAlignment="1">
      <alignment vertical="top"/>
    </xf>
    <xf numFmtId="0" fontId="17" fillId="5" borderId="185" xfId="0" applyFont="1" applyFill="1" applyBorder="1" applyAlignment="1">
      <alignment vertical="top"/>
    </xf>
    <xf numFmtId="0" fontId="0" fillId="5" borderId="207" xfId="0" applyFill="1" applyBorder="1" applyAlignment="1">
      <alignment vertical="top" wrapText="1"/>
    </xf>
    <xf numFmtId="0" fontId="0" fillId="5" borderId="208" xfId="0" applyFill="1" applyBorder="1" applyAlignment="1">
      <alignment vertical="top" wrapText="1"/>
    </xf>
    <xf numFmtId="0" fontId="0" fillId="5" borderId="209" xfId="0" applyFill="1" applyBorder="1" applyAlignment="1">
      <alignment vertical="top" wrapText="1"/>
    </xf>
    <xf numFmtId="0" fontId="14" fillId="0" borderId="0" xfId="0" applyFont="1" applyFill="1"/>
    <xf numFmtId="0" fontId="0" fillId="0" borderId="0" xfId="0" applyFont="1" applyFill="1"/>
    <xf numFmtId="164" fontId="0" fillId="0" borderId="210" xfId="0" applyNumberFormat="1" applyBorder="1" applyAlignment="1">
      <alignment horizontal="center"/>
    </xf>
    <xf numFmtId="0" fontId="0" fillId="0" borderId="211" xfId="0" applyBorder="1" applyAlignment="1">
      <alignment horizontal="center"/>
    </xf>
    <xf numFmtId="164" fontId="0" fillId="0" borderId="212" xfId="0" applyNumberFormat="1" applyBorder="1" applyAlignment="1">
      <alignment horizontal="center"/>
    </xf>
    <xf numFmtId="0" fontId="0" fillId="0" borderId="213" xfId="0" applyBorder="1" applyAlignment="1">
      <alignment horizontal="center"/>
    </xf>
    <xf numFmtId="164" fontId="0" fillId="0" borderId="213" xfId="0" applyNumberFormat="1" applyBorder="1" applyAlignment="1">
      <alignment horizontal="center"/>
    </xf>
    <xf numFmtId="164" fontId="0" fillId="0" borderId="214" xfId="0" applyNumberFormat="1" applyBorder="1" applyAlignment="1">
      <alignment horizontal="center"/>
    </xf>
    <xf numFmtId="164" fontId="0" fillId="0" borderId="190" xfId="0" applyNumberFormat="1" applyBorder="1" applyAlignment="1">
      <alignment horizontal="center"/>
    </xf>
    <xf numFmtId="0" fontId="0" fillId="0" borderId="215" xfId="0" applyBorder="1" applyAlignment="1">
      <alignment horizontal="center"/>
    </xf>
    <xf numFmtId="164" fontId="0" fillId="0" borderId="215" xfId="0" applyNumberFormat="1" applyBorder="1" applyAlignment="1">
      <alignment horizontal="center"/>
    </xf>
    <xf numFmtId="164" fontId="0" fillId="0" borderId="191" xfId="0" applyNumberFormat="1" applyBorder="1" applyAlignment="1">
      <alignment horizontal="center"/>
    </xf>
    <xf numFmtId="0" fontId="0" fillId="0" borderId="67" xfId="0" applyBorder="1" applyAlignment="1">
      <alignment horizontal="center"/>
    </xf>
    <xf numFmtId="0" fontId="0" fillId="0" borderId="212" xfId="0" applyBorder="1" applyAlignment="1">
      <alignment horizontal="center"/>
    </xf>
    <xf numFmtId="0" fontId="0" fillId="0" borderId="49" xfId="0" applyBorder="1" applyAlignment="1">
      <alignment horizontal="center"/>
    </xf>
    <xf numFmtId="0" fontId="0" fillId="0" borderId="190" xfId="0" applyBorder="1" applyAlignment="1">
      <alignment horizontal="center"/>
    </xf>
    <xf numFmtId="0" fontId="0" fillId="0" borderId="32" xfId="0" applyBorder="1" applyAlignment="1">
      <alignment horizontal="center"/>
    </xf>
    <xf numFmtId="0" fontId="0" fillId="0" borderId="41" xfId="0" applyBorder="1" applyAlignment="1">
      <alignment horizontal="center"/>
    </xf>
    <xf numFmtId="0" fontId="0" fillId="0" borderId="78" xfId="0" applyBorder="1" applyAlignment="1">
      <alignment horizontal="center"/>
    </xf>
    <xf numFmtId="0" fontId="0" fillId="0" borderId="99" xfId="0" applyBorder="1" applyAlignment="1">
      <alignment horizontal="center"/>
    </xf>
    <xf numFmtId="0" fontId="18" fillId="2" borderId="0" xfId="0" applyFont="1" applyFill="1" applyAlignment="1">
      <alignment horizontal="center" vertical="top" wrapText="1"/>
    </xf>
    <xf numFmtId="0" fontId="19" fillId="0" borderId="0" xfId="0" applyFont="1" applyAlignment="1">
      <alignment horizontal="center" vertical="top" wrapText="1"/>
    </xf>
  </cellXfs>
  <cellStyles count="341">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2" builtinId="9" hidden="1"/>
    <cellStyle name="Gevolgde hyperlink" xfId="54" builtinId="9" hidden="1"/>
    <cellStyle name="Gevolgde hyperlink" xfId="56" builtinId="9" hidden="1"/>
    <cellStyle name="Gevolgde hyperlink" xfId="58" builtinId="9" hidden="1"/>
    <cellStyle name="Gevolgde hyperlink" xfId="60" builtinId="9" hidden="1"/>
    <cellStyle name="Gevolgde hyperlink" xfId="62" builtinId="9" hidden="1"/>
    <cellStyle name="Gevolgde hyperlink" xfId="64" builtinId="9" hidden="1"/>
    <cellStyle name="Gevolgde hyperlink" xfId="66" builtinId="9" hidden="1"/>
    <cellStyle name="Gevolgde hyperlink" xfId="68" builtinId="9" hidden="1"/>
    <cellStyle name="Gevolgde hyperlink" xfId="70" builtinId="9" hidden="1"/>
    <cellStyle name="Gevolgde hyperlink" xfId="72" builtinId="9" hidden="1"/>
    <cellStyle name="Gevolgde hyperlink" xfId="74" builtinId="9" hidden="1"/>
    <cellStyle name="Gevolgde hyperlink" xfId="76" builtinId="9" hidden="1"/>
    <cellStyle name="Gevolgde hyperlink" xfId="78" builtinId="9" hidden="1"/>
    <cellStyle name="Gevolgde hyperlink" xfId="80" builtinId="9" hidden="1"/>
    <cellStyle name="Gevolgde hyperlink" xfId="82" builtinId="9" hidden="1"/>
    <cellStyle name="Gevolgde hyperlink" xfId="84" builtinId="9" hidden="1"/>
    <cellStyle name="Gevolgde hyperlink" xfId="86" builtinId="9" hidden="1"/>
    <cellStyle name="Gevolgde hyperlink" xfId="88" builtinId="9" hidden="1"/>
    <cellStyle name="Gevolgde hyperlink" xfId="90" builtinId="9" hidden="1"/>
    <cellStyle name="Gevolgde hyperlink" xfId="92" builtinId="9" hidden="1"/>
    <cellStyle name="Gevolgde hyperlink" xfId="94" builtinId="9" hidden="1"/>
    <cellStyle name="Gevolgde hyperlink" xfId="96" builtinId="9" hidden="1"/>
    <cellStyle name="Gevolgde hyperlink" xfId="98" builtinId="9" hidden="1"/>
    <cellStyle name="Gevolgde hyperlink" xfId="100" builtinId="9" hidden="1"/>
    <cellStyle name="Gevolgde hyperlink" xfId="102" builtinId="9" hidden="1"/>
    <cellStyle name="Gevolgde hyperlink" xfId="104" builtinId="9" hidden="1"/>
    <cellStyle name="Gevolgde hyperlink" xfId="106" builtinId="9" hidden="1"/>
    <cellStyle name="Gevolgde hyperlink" xfId="108" builtinId="9" hidden="1"/>
    <cellStyle name="Gevolgde hyperlink" xfId="110" builtinId="9" hidden="1"/>
    <cellStyle name="Gevolgde hyperlink" xfId="112" builtinId="9" hidden="1"/>
    <cellStyle name="Gevolgde hyperlink" xfId="114" builtinId="9" hidden="1"/>
    <cellStyle name="Gevolgde hyperlink" xfId="116" builtinId="9" hidden="1"/>
    <cellStyle name="Gevolgde hyperlink" xfId="118" builtinId="9" hidden="1"/>
    <cellStyle name="Gevolgde hyperlink" xfId="120" builtinId="9" hidden="1"/>
    <cellStyle name="Gevolgde hyperlink" xfId="122" builtinId="9" hidden="1"/>
    <cellStyle name="Gevolgde hyperlink" xfId="124" builtinId="9" hidden="1"/>
    <cellStyle name="Gevolgde hyperlink" xfId="126" builtinId="9" hidden="1"/>
    <cellStyle name="Gevolgde hyperlink" xfId="128" builtinId="9" hidden="1"/>
    <cellStyle name="Gevolgde hyperlink" xfId="130" builtinId="9" hidden="1"/>
    <cellStyle name="Gevolgde hyperlink" xfId="132" builtinId="9" hidden="1"/>
    <cellStyle name="Gevolgde hyperlink" xfId="134" builtinId="9" hidden="1"/>
    <cellStyle name="Gevolgde hyperlink" xfId="136" builtinId="9" hidden="1"/>
    <cellStyle name="Gevolgde hyperlink" xfId="138" builtinId="9" hidden="1"/>
    <cellStyle name="Gevolgde hyperlink" xfId="140" builtinId="9" hidden="1"/>
    <cellStyle name="Gevolgde hyperlink" xfId="142" builtinId="9" hidden="1"/>
    <cellStyle name="Gevolgde hyperlink" xfId="144" builtinId="9" hidden="1"/>
    <cellStyle name="Gevolgde hyperlink" xfId="146" builtinId="9" hidden="1"/>
    <cellStyle name="Gevolgde hyperlink" xfId="148" builtinId="9" hidden="1"/>
    <cellStyle name="Gevolgde hyperlink" xfId="150" builtinId="9" hidden="1"/>
    <cellStyle name="Gevolgde hyperlink" xfId="152" builtinId="9" hidden="1"/>
    <cellStyle name="Gevolgde hyperlink" xfId="154" builtinId="9" hidden="1"/>
    <cellStyle name="Gevolgde hyperlink" xfId="156" builtinId="9" hidden="1"/>
    <cellStyle name="Gevolgde hyperlink" xfId="158" builtinId="9" hidden="1"/>
    <cellStyle name="Gevolgde hyperlink" xfId="160" builtinId="9" hidden="1"/>
    <cellStyle name="Gevolgde hyperlink" xfId="162" builtinId="9" hidden="1"/>
    <cellStyle name="Gevolgde hyperlink" xfId="164" builtinId="9" hidden="1"/>
    <cellStyle name="Gevolgde hyperlink" xfId="166" builtinId="9" hidden="1"/>
    <cellStyle name="Gevolgde hyperlink" xfId="168" builtinId="9" hidden="1"/>
    <cellStyle name="Gevolgde hyperlink" xfId="170" builtinId="9" hidden="1"/>
    <cellStyle name="Gevolgde hyperlink" xfId="172" builtinId="9" hidden="1"/>
    <cellStyle name="Gevolgde hyperlink" xfId="174" builtinId="9" hidden="1"/>
    <cellStyle name="Gevolgde hyperlink" xfId="176" builtinId="9" hidden="1"/>
    <cellStyle name="Gevolgde hyperlink" xfId="178" builtinId="9" hidden="1"/>
    <cellStyle name="Gevolgde hyperlink" xfId="180" builtinId="9" hidden="1"/>
    <cellStyle name="Gevolgde hyperlink" xfId="182" builtinId="9" hidden="1"/>
    <cellStyle name="Gevolgde hyperlink" xfId="184" builtinId="9" hidden="1"/>
    <cellStyle name="Gevolgde hyperlink" xfId="186" builtinId="9" hidden="1"/>
    <cellStyle name="Gevolgde hyperlink" xfId="188" builtinId="9" hidden="1"/>
    <cellStyle name="Gevolgde hyperlink" xfId="190" builtinId="9" hidden="1"/>
    <cellStyle name="Gevolgde hyperlink" xfId="192" builtinId="9" hidden="1"/>
    <cellStyle name="Gevolgde hyperlink" xfId="194" builtinId="9" hidden="1"/>
    <cellStyle name="Gevolgde hyperlink" xfId="196" builtinId="9" hidden="1"/>
    <cellStyle name="Gevolgde hyperlink" xfId="198" builtinId="9" hidden="1"/>
    <cellStyle name="Gevolgde hyperlink" xfId="200" builtinId="9" hidden="1"/>
    <cellStyle name="Gevolgde hyperlink" xfId="202" builtinId="9" hidden="1"/>
    <cellStyle name="Gevolgde hyperlink" xfId="204" builtinId="9" hidden="1"/>
    <cellStyle name="Gevolgde hyperlink" xfId="206" builtinId="9" hidden="1"/>
    <cellStyle name="Gevolgde hyperlink" xfId="208" builtinId="9" hidden="1"/>
    <cellStyle name="Gevolgde hyperlink" xfId="210" builtinId="9" hidden="1"/>
    <cellStyle name="Gevolgde hyperlink" xfId="212" builtinId="9" hidden="1"/>
    <cellStyle name="Gevolgde hyperlink" xfId="214" builtinId="9" hidden="1"/>
    <cellStyle name="Gevolgde hyperlink" xfId="216" builtinId="9" hidden="1"/>
    <cellStyle name="Gevolgde hyperlink" xfId="218" builtinId="9" hidden="1"/>
    <cellStyle name="Gevolgde hyperlink" xfId="220" builtinId="9" hidden="1"/>
    <cellStyle name="Gevolgde hyperlink" xfId="222" builtinId="9" hidden="1"/>
    <cellStyle name="Gevolgde hyperlink" xfId="224" builtinId="9" hidden="1"/>
    <cellStyle name="Gevolgde hyperlink" xfId="226" builtinId="9" hidden="1"/>
    <cellStyle name="Gevolgde hyperlink" xfId="228" builtinId="9" hidden="1"/>
    <cellStyle name="Gevolgde hyperlink" xfId="230" builtinId="9" hidden="1"/>
    <cellStyle name="Gevolgde hyperlink" xfId="232" builtinId="9" hidden="1"/>
    <cellStyle name="Gevolgde hyperlink" xfId="234" builtinId="9" hidden="1"/>
    <cellStyle name="Gevolgde hyperlink" xfId="236" builtinId="9" hidden="1"/>
    <cellStyle name="Gevolgde hyperlink" xfId="238" builtinId="9" hidden="1"/>
    <cellStyle name="Gevolgde hyperlink" xfId="240" builtinId="9" hidden="1"/>
    <cellStyle name="Gevolgde hyperlink" xfId="242" builtinId="9" hidden="1"/>
    <cellStyle name="Gevolgde hyperlink" xfId="244" builtinId="9" hidden="1"/>
    <cellStyle name="Gevolgde hyperlink" xfId="246" builtinId="9" hidden="1"/>
    <cellStyle name="Gevolgde hyperlink" xfId="248" builtinId="9" hidden="1"/>
    <cellStyle name="Gevolgde hyperlink" xfId="250" builtinId="9" hidden="1"/>
    <cellStyle name="Gevolgde hyperlink" xfId="252" builtinId="9" hidden="1"/>
    <cellStyle name="Gevolgde hyperlink" xfId="254" builtinId="9" hidden="1"/>
    <cellStyle name="Gevolgde hyperlink" xfId="256" builtinId="9" hidden="1"/>
    <cellStyle name="Gevolgde hyperlink" xfId="258" builtinId="9" hidden="1"/>
    <cellStyle name="Gevolgde hyperlink" xfId="260" builtinId="9" hidden="1"/>
    <cellStyle name="Gevolgde hyperlink" xfId="262" builtinId="9" hidden="1"/>
    <cellStyle name="Gevolgde hyperlink" xfId="264" builtinId="9" hidden="1"/>
    <cellStyle name="Gevolgde hyperlink" xfId="266" builtinId="9" hidden="1"/>
    <cellStyle name="Gevolgde hyperlink" xfId="268" builtinId="9" hidden="1"/>
    <cellStyle name="Gevolgde hyperlink" xfId="270" builtinId="9" hidden="1"/>
    <cellStyle name="Gevolgde hyperlink" xfId="272" builtinId="9" hidden="1"/>
    <cellStyle name="Gevolgde hyperlink" xfId="274" builtinId="9" hidden="1"/>
    <cellStyle name="Gevolgde hyperlink" xfId="276" builtinId="9" hidden="1"/>
    <cellStyle name="Gevolgde hyperlink" xfId="278" builtinId="9" hidden="1"/>
    <cellStyle name="Gevolgde hyperlink" xfId="280" builtinId="9" hidden="1"/>
    <cellStyle name="Gevolgde hyperlink" xfId="282" builtinId="9" hidden="1"/>
    <cellStyle name="Gevolgde hyperlink" xfId="284" builtinId="9" hidden="1"/>
    <cellStyle name="Gevolgde hyperlink" xfId="286" builtinId="9" hidden="1"/>
    <cellStyle name="Gevolgde hyperlink" xfId="288" builtinId="9" hidden="1"/>
    <cellStyle name="Gevolgde hyperlink" xfId="290" builtinId="9" hidden="1"/>
    <cellStyle name="Gevolgde hyperlink" xfId="292" builtinId="9" hidden="1"/>
    <cellStyle name="Gevolgde hyperlink" xfId="294" builtinId="9" hidden="1"/>
    <cellStyle name="Gevolgde hyperlink" xfId="296" builtinId="9" hidden="1"/>
    <cellStyle name="Gevolgde hyperlink" xfId="298" builtinId="9" hidden="1"/>
    <cellStyle name="Gevolgde hyperlink" xfId="300" builtinId="9" hidden="1"/>
    <cellStyle name="Gevolgde hyperlink" xfId="302" builtinId="9" hidden="1"/>
    <cellStyle name="Gevolgde hyperlink" xfId="304" builtinId="9" hidden="1"/>
    <cellStyle name="Gevolgde hyperlink" xfId="306" builtinId="9" hidden="1"/>
    <cellStyle name="Gevolgde hyperlink" xfId="308" builtinId="9" hidden="1"/>
    <cellStyle name="Gevolgde hyperlink" xfId="310" builtinId="9" hidden="1"/>
    <cellStyle name="Gevolgde hyperlink" xfId="312" builtinId="9" hidden="1"/>
    <cellStyle name="Gevolgde hyperlink" xfId="314" builtinId="9" hidden="1"/>
    <cellStyle name="Gevolgde hyperlink" xfId="316" builtinId="9" hidden="1"/>
    <cellStyle name="Gevolgde hyperlink" xfId="318" builtinId="9" hidden="1"/>
    <cellStyle name="Gevolgde hyperlink" xfId="320" builtinId="9" hidden="1"/>
    <cellStyle name="Gevolgde hyperlink" xfId="322" builtinId="9" hidden="1"/>
    <cellStyle name="Gevolgde hyperlink" xfId="324" builtinId="9" hidden="1"/>
    <cellStyle name="Gevolgde hyperlink" xfId="326" builtinId="9" hidden="1"/>
    <cellStyle name="Gevolgde hyperlink" xfId="328" builtinId="9" hidden="1"/>
    <cellStyle name="Gevolgde hyperlink" xfId="330" builtinId="9" hidden="1"/>
    <cellStyle name="Gevolgde hyperlink" xfId="332" builtinId="9" hidden="1"/>
    <cellStyle name="Gevolgde hyperlink" xfId="334" builtinId="9" hidden="1"/>
    <cellStyle name="Gevolgde hyperlink" xfId="336" builtinId="9" hidden="1"/>
    <cellStyle name="Gevolgde hyperlink" xfId="338" builtinId="9" hidden="1"/>
    <cellStyle name="Gevolgde hyperlink" xfId="3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Normaal" xfId="0" builtinId="0"/>
  </cellStyles>
  <dxfs count="1145">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sheetPr>
  <dimension ref="B1:P34"/>
  <sheetViews>
    <sheetView showGridLines="0" tabSelected="1" topLeftCell="A2" workbookViewId="0">
      <selection activeCell="D10" sqref="D10:P10"/>
    </sheetView>
  </sheetViews>
  <sheetFormatPr baseColWidth="10" defaultRowHeight="15" x14ac:dyDescent="0"/>
  <cols>
    <col min="1" max="1" width="2.33203125" customWidth="1"/>
    <col min="2" max="2" width="14.6640625" customWidth="1"/>
    <col min="3" max="3" width="2.33203125" customWidth="1"/>
    <col min="4" max="4" width="10.33203125" customWidth="1"/>
    <col min="5" max="5" width="7.5" customWidth="1"/>
    <col min="16" max="16" width="24.5" customWidth="1"/>
  </cols>
  <sheetData>
    <row r="1" spans="2:16" ht="15" customHeight="1"/>
    <row r="2" spans="2:16" ht="28">
      <c r="B2" s="344" t="s">
        <v>128</v>
      </c>
      <c r="C2" s="345"/>
      <c r="D2" s="345"/>
      <c r="E2" s="345"/>
      <c r="F2" s="345"/>
      <c r="G2" s="345"/>
      <c r="H2" s="345"/>
      <c r="I2" s="345"/>
      <c r="J2" s="345"/>
      <c r="K2" s="345"/>
      <c r="L2" s="345"/>
      <c r="M2" s="345"/>
      <c r="N2" s="345"/>
      <c r="O2" s="345"/>
      <c r="P2" s="345"/>
    </row>
    <row r="3" spans="2:16" ht="15" customHeight="1">
      <c r="B3" s="342"/>
    </row>
    <row r="4" spans="2:16">
      <c r="B4" s="351" t="s">
        <v>129</v>
      </c>
      <c r="C4" s="351"/>
      <c r="D4" s="351"/>
      <c r="E4" s="351"/>
      <c r="F4" s="351"/>
      <c r="G4" s="351"/>
      <c r="H4" s="351"/>
      <c r="I4" s="351"/>
      <c r="J4" s="351"/>
      <c r="K4" s="352"/>
      <c r="L4" s="352"/>
      <c r="M4" s="352"/>
      <c r="N4" s="352"/>
      <c r="O4" s="352"/>
      <c r="P4" s="352"/>
    </row>
    <row r="5" spans="2:16">
      <c r="B5" s="351"/>
      <c r="C5" s="351"/>
      <c r="D5" s="351"/>
      <c r="E5" s="351"/>
      <c r="F5" s="351"/>
      <c r="G5" s="351"/>
      <c r="H5" s="351"/>
      <c r="I5" s="351"/>
      <c r="J5" s="351"/>
      <c r="K5" s="352"/>
      <c r="L5" s="352"/>
      <c r="M5" s="352"/>
      <c r="N5" s="352"/>
      <c r="O5" s="352"/>
      <c r="P5" s="352"/>
    </row>
    <row r="7" spans="2:16" ht="18">
      <c r="B7" s="346" t="s">
        <v>130</v>
      </c>
      <c r="C7" s="345"/>
      <c r="D7" s="345"/>
      <c r="E7" s="345"/>
      <c r="F7" s="345"/>
      <c r="G7" s="345"/>
      <c r="H7" s="345"/>
      <c r="I7" s="345"/>
      <c r="J7" s="345"/>
      <c r="K7" s="345"/>
      <c r="L7" s="345"/>
      <c r="M7" s="345"/>
      <c r="N7" s="345"/>
      <c r="O7" s="345"/>
      <c r="P7" s="345"/>
    </row>
    <row r="9" spans="2:16" ht="29" customHeight="1">
      <c r="B9" s="347" t="s">
        <v>131</v>
      </c>
      <c r="D9" s="349" t="s">
        <v>138</v>
      </c>
      <c r="E9" s="350"/>
      <c r="F9" s="350"/>
      <c r="G9" s="350"/>
      <c r="H9" s="350"/>
      <c r="I9" s="350"/>
      <c r="J9" s="350"/>
      <c r="K9" s="350"/>
      <c r="L9" s="350"/>
      <c r="M9" s="350"/>
      <c r="N9" s="350"/>
      <c r="O9" s="350"/>
      <c r="P9" s="350"/>
    </row>
    <row r="10" spans="2:16" ht="45" customHeight="1">
      <c r="B10" s="347" t="s">
        <v>132</v>
      </c>
      <c r="D10" s="349" t="s">
        <v>139</v>
      </c>
      <c r="E10" s="350"/>
      <c r="F10" s="350"/>
      <c r="G10" s="350"/>
      <c r="H10" s="350"/>
      <c r="I10" s="350"/>
      <c r="J10" s="350"/>
      <c r="K10" s="350"/>
      <c r="L10" s="350"/>
      <c r="M10" s="350"/>
      <c r="N10" s="350"/>
      <c r="O10" s="350"/>
      <c r="P10" s="350"/>
    </row>
    <row r="11" spans="2:16" ht="59" customHeight="1">
      <c r="B11" s="347" t="s">
        <v>133</v>
      </c>
      <c r="D11" s="349" t="s">
        <v>140</v>
      </c>
      <c r="E11" s="350"/>
      <c r="F11" s="350"/>
      <c r="G11" s="350"/>
      <c r="H11" s="350"/>
      <c r="I11" s="350"/>
      <c r="J11" s="350"/>
      <c r="K11" s="350"/>
      <c r="L11" s="350"/>
      <c r="M11" s="350"/>
      <c r="N11" s="350"/>
      <c r="O11" s="350"/>
      <c r="P11" s="350"/>
    </row>
    <row r="12" spans="2:16" ht="16" customHeight="1">
      <c r="B12" s="347" t="s">
        <v>134</v>
      </c>
      <c r="D12" s="349" t="s">
        <v>141</v>
      </c>
      <c r="E12" s="350"/>
      <c r="F12" s="350"/>
      <c r="G12" s="350"/>
      <c r="H12" s="350"/>
      <c r="I12" s="350"/>
      <c r="J12" s="350"/>
      <c r="K12" s="350"/>
      <c r="L12" s="350"/>
      <c r="M12" s="350"/>
      <c r="N12" s="350"/>
      <c r="O12" s="350"/>
      <c r="P12" s="350"/>
    </row>
    <row r="13" spans="2:16">
      <c r="B13" s="347" t="s">
        <v>135</v>
      </c>
      <c r="D13" s="349" t="s">
        <v>142</v>
      </c>
      <c r="E13" s="350"/>
      <c r="F13" s="350"/>
      <c r="G13" s="350"/>
      <c r="H13" s="350"/>
      <c r="I13" s="350"/>
      <c r="J13" s="350"/>
      <c r="K13" s="350"/>
      <c r="L13" s="350"/>
      <c r="M13" s="350"/>
      <c r="N13" s="350"/>
      <c r="O13" s="350"/>
      <c r="P13" s="350"/>
    </row>
    <row r="14" spans="2:16">
      <c r="B14" s="347" t="s">
        <v>136</v>
      </c>
      <c r="D14" s="349" t="s">
        <v>143</v>
      </c>
      <c r="E14" s="350"/>
      <c r="F14" s="350"/>
      <c r="G14" s="350"/>
      <c r="H14" s="350"/>
      <c r="I14" s="350"/>
      <c r="J14" s="350"/>
      <c r="K14" s="350"/>
      <c r="L14" s="350"/>
      <c r="M14" s="350"/>
      <c r="N14" s="350"/>
      <c r="O14" s="350"/>
      <c r="P14" s="350"/>
    </row>
    <row r="15" spans="2:16">
      <c r="B15" s="347" t="s">
        <v>137</v>
      </c>
      <c r="D15" s="349" t="s">
        <v>144</v>
      </c>
      <c r="E15" s="350"/>
      <c r="F15" s="350"/>
      <c r="G15" s="350"/>
      <c r="H15" s="350"/>
      <c r="I15" s="350"/>
      <c r="J15" s="350"/>
      <c r="K15" s="350"/>
      <c r="L15" s="350"/>
      <c r="M15" s="350"/>
      <c r="N15" s="350"/>
      <c r="O15" s="350"/>
      <c r="P15" s="350"/>
    </row>
    <row r="17" spans="2:16" ht="18">
      <c r="B17" s="346" t="s">
        <v>145</v>
      </c>
      <c r="C17" s="345"/>
      <c r="D17" s="345"/>
      <c r="E17" s="345"/>
      <c r="F17" s="345"/>
      <c r="G17" s="345"/>
      <c r="H17" s="345"/>
      <c r="I17" s="345"/>
      <c r="J17" s="345"/>
      <c r="K17" s="345"/>
      <c r="L17" s="345"/>
      <c r="M17" s="345"/>
      <c r="N17" s="345"/>
      <c r="O17" s="345"/>
      <c r="P17" s="345"/>
    </row>
    <row r="18" spans="2:16" s="305" customFormat="1" ht="14" customHeight="1">
      <c r="B18" s="382"/>
    </row>
    <row r="19" spans="2:16" s="383" customFormat="1">
      <c r="B19" s="383" t="s">
        <v>175</v>
      </c>
    </row>
    <row r="20" spans="2:16" ht="14" customHeight="1" thickBot="1">
      <c r="D20" s="343"/>
    </row>
    <row r="21" spans="2:16" ht="16" thickBot="1">
      <c r="B21" s="363" t="s">
        <v>147</v>
      </c>
      <c r="C21" s="362"/>
      <c r="D21" s="363" t="s">
        <v>159</v>
      </c>
      <c r="E21" s="364" t="s">
        <v>148</v>
      </c>
      <c r="F21" s="361" t="s">
        <v>149</v>
      </c>
      <c r="G21" s="358"/>
      <c r="H21" s="358"/>
      <c r="I21" s="358"/>
      <c r="J21" s="358"/>
      <c r="K21" s="358"/>
      <c r="L21" s="358"/>
      <c r="M21" s="358"/>
      <c r="N21" s="358"/>
      <c r="O21" s="358"/>
      <c r="P21" s="359"/>
    </row>
    <row r="22" spans="2:16" ht="16" customHeight="1">
      <c r="B22" s="366" t="s">
        <v>146</v>
      </c>
      <c r="C22" s="360"/>
      <c r="D22" s="367" t="s">
        <v>161</v>
      </c>
      <c r="E22" s="378" t="s">
        <v>152</v>
      </c>
      <c r="F22" s="379" t="s">
        <v>174</v>
      </c>
      <c r="G22" s="380"/>
      <c r="H22" s="380"/>
      <c r="I22" s="380"/>
      <c r="J22" s="380"/>
      <c r="K22" s="380"/>
      <c r="L22" s="380"/>
      <c r="M22" s="380"/>
      <c r="N22" s="380"/>
      <c r="O22" s="380"/>
      <c r="P22" s="381"/>
    </row>
    <row r="23" spans="2:16">
      <c r="B23" s="366"/>
      <c r="C23" s="360"/>
      <c r="D23" s="365" t="s">
        <v>160</v>
      </c>
      <c r="E23" s="365" t="s">
        <v>150</v>
      </c>
      <c r="F23" s="369" t="s">
        <v>153</v>
      </c>
      <c r="G23" s="370"/>
      <c r="H23" s="370"/>
      <c r="I23" s="370"/>
      <c r="J23" s="370"/>
      <c r="K23" s="370"/>
      <c r="L23" s="370"/>
      <c r="M23" s="370"/>
      <c r="N23" s="370"/>
      <c r="O23" s="370"/>
      <c r="P23" s="371"/>
    </row>
    <row r="24" spans="2:16">
      <c r="B24" s="366"/>
      <c r="C24" s="360"/>
      <c r="D24" s="367"/>
      <c r="E24" s="367" t="s">
        <v>151</v>
      </c>
      <c r="F24" s="372" t="s">
        <v>157</v>
      </c>
      <c r="G24" s="373"/>
      <c r="H24" s="373"/>
      <c r="I24" s="373"/>
      <c r="J24" s="373"/>
      <c r="K24" s="373"/>
      <c r="L24" s="373"/>
      <c r="M24" s="373"/>
      <c r="N24" s="373"/>
      <c r="O24" s="373"/>
      <c r="P24" s="374"/>
    </row>
    <row r="25" spans="2:16">
      <c r="B25" s="366"/>
      <c r="C25" s="360"/>
      <c r="D25" s="365" t="s">
        <v>162</v>
      </c>
      <c r="E25" s="365" t="s">
        <v>154</v>
      </c>
      <c r="F25" s="369" t="s">
        <v>153</v>
      </c>
      <c r="G25" s="370"/>
      <c r="H25" s="370"/>
      <c r="I25" s="370"/>
      <c r="J25" s="370"/>
      <c r="K25" s="370"/>
      <c r="L25" s="370"/>
      <c r="M25" s="370"/>
      <c r="N25" s="370"/>
      <c r="O25" s="370"/>
      <c r="P25" s="371"/>
    </row>
    <row r="26" spans="2:16">
      <c r="B26" s="366"/>
      <c r="C26" s="360"/>
      <c r="D26" s="367"/>
      <c r="E26" s="367" t="s">
        <v>155</v>
      </c>
      <c r="F26" s="372" t="s">
        <v>157</v>
      </c>
      <c r="G26" s="373"/>
      <c r="H26" s="373"/>
      <c r="I26" s="373"/>
      <c r="J26" s="373"/>
      <c r="K26" s="373"/>
      <c r="L26" s="373"/>
      <c r="M26" s="373"/>
      <c r="N26" s="373"/>
      <c r="O26" s="373"/>
      <c r="P26" s="374"/>
    </row>
    <row r="27" spans="2:16">
      <c r="B27" s="366"/>
      <c r="C27" s="360"/>
      <c r="D27" s="365" t="s">
        <v>163</v>
      </c>
      <c r="E27" s="365" t="s">
        <v>156</v>
      </c>
      <c r="F27" s="369" t="s">
        <v>153</v>
      </c>
      <c r="G27" s="370"/>
      <c r="H27" s="370"/>
      <c r="I27" s="370"/>
      <c r="J27" s="370"/>
      <c r="K27" s="370"/>
      <c r="L27" s="370"/>
      <c r="M27" s="370"/>
      <c r="N27" s="370"/>
      <c r="O27" s="370"/>
      <c r="P27" s="371"/>
    </row>
    <row r="28" spans="2:16">
      <c r="B28" s="367"/>
      <c r="C28" s="360"/>
      <c r="D28" s="367"/>
      <c r="E28" s="367" t="s">
        <v>158</v>
      </c>
      <c r="F28" s="372" t="s">
        <v>157</v>
      </c>
      <c r="G28" s="373"/>
      <c r="H28" s="373"/>
      <c r="I28" s="373"/>
      <c r="J28" s="373"/>
      <c r="K28" s="373"/>
      <c r="L28" s="373"/>
      <c r="M28" s="373"/>
      <c r="N28" s="373"/>
      <c r="O28" s="373"/>
      <c r="P28" s="374"/>
    </row>
    <row r="29" spans="2:16" s="305" customFormat="1">
      <c r="B29" s="360"/>
      <c r="C29" s="360"/>
      <c r="D29" s="360"/>
      <c r="E29" s="360"/>
      <c r="F29" s="360"/>
      <c r="G29" s="360"/>
      <c r="H29" s="360"/>
      <c r="I29" s="360"/>
      <c r="J29" s="360"/>
      <c r="K29" s="360"/>
      <c r="L29" s="360"/>
      <c r="M29" s="360"/>
      <c r="N29" s="360"/>
      <c r="O29" s="360"/>
      <c r="P29" s="360"/>
    </row>
    <row r="30" spans="2:16">
      <c r="B30" s="368" t="s">
        <v>164</v>
      </c>
      <c r="C30" s="360"/>
      <c r="D30" s="368"/>
      <c r="E30" s="368" t="s">
        <v>168</v>
      </c>
      <c r="F30" s="375" t="s">
        <v>165</v>
      </c>
      <c r="G30" s="376"/>
      <c r="H30" s="376"/>
      <c r="I30" s="376"/>
      <c r="J30" s="376"/>
      <c r="K30" s="376"/>
      <c r="L30" s="376"/>
      <c r="M30" s="376"/>
      <c r="N30" s="376"/>
      <c r="O30" s="376"/>
      <c r="P30" s="377"/>
    </row>
    <row r="31" spans="2:16" s="305" customFormat="1">
      <c r="B31" s="360"/>
      <c r="C31" s="360"/>
      <c r="D31" s="360"/>
      <c r="E31" s="360"/>
      <c r="F31" s="360"/>
      <c r="G31" s="360"/>
      <c r="H31" s="360"/>
      <c r="I31" s="360"/>
      <c r="J31" s="360"/>
      <c r="K31" s="360"/>
      <c r="L31" s="360"/>
      <c r="M31" s="360"/>
      <c r="N31" s="360"/>
      <c r="O31" s="360"/>
      <c r="P31" s="360"/>
    </row>
    <row r="32" spans="2:16">
      <c r="B32" s="365" t="s">
        <v>166</v>
      </c>
      <c r="C32" s="360"/>
      <c r="D32" s="368"/>
      <c r="E32" s="368" t="s">
        <v>169</v>
      </c>
      <c r="F32" s="375" t="s">
        <v>167</v>
      </c>
      <c r="G32" s="376"/>
      <c r="H32" s="376"/>
      <c r="I32" s="376"/>
      <c r="J32" s="376"/>
      <c r="K32" s="376"/>
      <c r="L32" s="376"/>
      <c r="M32" s="376"/>
      <c r="N32" s="376"/>
      <c r="O32" s="376"/>
      <c r="P32" s="377"/>
    </row>
    <row r="33" spans="2:16">
      <c r="B33" s="366"/>
      <c r="C33" s="360"/>
      <c r="D33" s="368"/>
      <c r="E33" s="368" t="s">
        <v>170</v>
      </c>
      <c r="F33" s="375" t="s">
        <v>173</v>
      </c>
      <c r="G33" s="376"/>
      <c r="H33" s="376"/>
      <c r="I33" s="376"/>
      <c r="J33" s="376"/>
      <c r="K33" s="376"/>
      <c r="L33" s="376"/>
      <c r="M33" s="376"/>
      <c r="N33" s="376"/>
      <c r="O33" s="376"/>
      <c r="P33" s="377"/>
    </row>
    <row r="34" spans="2:16">
      <c r="B34" s="367"/>
      <c r="C34" s="360"/>
      <c r="D34" s="368"/>
      <c r="E34" s="368" t="s">
        <v>171</v>
      </c>
      <c r="F34" s="375" t="s">
        <v>172</v>
      </c>
      <c r="G34" s="376"/>
      <c r="H34" s="376"/>
      <c r="I34" s="376"/>
      <c r="J34" s="376"/>
      <c r="K34" s="376"/>
      <c r="L34" s="376"/>
      <c r="M34" s="376"/>
      <c r="N34" s="376"/>
      <c r="O34" s="376"/>
      <c r="P34" s="377"/>
    </row>
  </sheetData>
  <mergeCells count="9">
    <mergeCell ref="F22:P22"/>
    <mergeCell ref="D13:P13"/>
    <mergeCell ref="D14:P14"/>
    <mergeCell ref="D15:P15"/>
    <mergeCell ref="B4:P5"/>
    <mergeCell ref="D9:P9"/>
    <mergeCell ref="D10:P10"/>
    <mergeCell ref="D11:P11"/>
    <mergeCell ref="D12:P12"/>
  </mergeCells>
  <phoneticPr fontId="1"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sheetPr>
  <dimension ref="A2:P62"/>
  <sheetViews>
    <sheetView showGridLines="0" workbookViewId="0">
      <selection activeCell="N6" sqref="N6"/>
    </sheetView>
  </sheetViews>
  <sheetFormatPr baseColWidth="10" defaultRowHeight="15" x14ac:dyDescent="0"/>
  <cols>
    <col min="1" max="1" width="2.33203125" style="1" customWidth="1"/>
    <col min="2" max="2" width="60" style="1" customWidth="1"/>
    <col min="3" max="3" width="2.33203125" style="1" customWidth="1"/>
    <col min="4" max="4" width="0" hidden="1" customWidth="1"/>
    <col min="5" max="5" width="10.83203125" hidden="1" customWidth="1"/>
    <col min="6" max="6" width="0" hidden="1" customWidth="1"/>
    <col min="7" max="8" width="10.83203125" hidden="1" customWidth="1"/>
    <col min="11" max="11" width="10.83203125" hidden="1" customWidth="1"/>
    <col min="12" max="12" width="2.33203125" customWidth="1"/>
    <col min="13" max="13" width="8.5" customWidth="1"/>
    <col min="14" max="14" width="56.1640625" customWidth="1"/>
    <col min="15" max="15" width="2.33203125" customWidth="1"/>
    <col min="16" max="16" width="41.1640625" customWidth="1"/>
  </cols>
  <sheetData>
    <row r="2" spans="1:16">
      <c r="B2" s="353" t="s">
        <v>123</v>
      </c>
      <c r="D2" s="257" t="s">
        <v>0</v>
      </c>
      <c r="E2" s="257"/>
      <c r="F2" s="257" t="s">
        <v>27</v>
      </c>
      <c r="G2" s="257"/>
      <c r="H2" s="257" t="s">
        <v>1</v>
      </c>
      <c r="I2" s="257" t="s">
        <v>2</v>
      </c>
      <c r="J2" s="257" t="s">
        <v>63</v>
      </c>
      <c r="M2" s="299" t="s">
        <v>73</v>
      </c>
      <c r="N2" s="301"/>
      <c r="P2" s="301" t="s">
        <v>80</v>
      </c>
    </row>
    <row r="3" spans="1:16" ht="30">
      <c r="B3" s="354"/>
      <c r="D3" s="258"/>
      <c r="E3" s="258"/>
      <c r="F3" s="258"/>
      <c r="G3" s="258"/>
      <c r="H3" s="258"/>
      <c r="I3" s="258"/>
      <c r="J3" s="258"/>
      <c r="M3" s="308" t="s">
        <v>74</v>
      </c>
      <c r="N3" s="302" t="s">
        <v>79</v>
      </c>
      <c r="P3" s="303" t="s">
        <v>81</v>
      </c>
    </row>
    <row r="4" spans="1:16" ht="14" customHeight="1" thickBot="1">
      <c r="B4" s="259"/>
      <c r="D4" s="258"/>
      <c r="E4" s="258"/>
      <c r="F4" s="258"/>
      <c r="G4" s="258"/>
      <c r="H4" s="258"/>
      <c r="I4" s="304"/>
      <c r="J4" s="304"/>
      <c r="K4" s="305"/>
      <c r="L4" s="305"/>
      <c r="M4" s="306"/>
      <c r="N4" s="307"/>
      <c r="P4" s="300"/>
    </row>
    <row r="5" spans="1:16" ht="30" thickTop="1" thickBot="1">
      <c r="A5" s="3"/>
      <c r="B5" s="5" t="s">
        <v>4</v>
      </c>
      <c r="C5" s="6"/>
      <c r="D5" s="99" t="e">
        <f>IF(E5&lt;0.1,"N/A",IF(E5&lt;1.1,"Very Low",IF(E5&lt;2.1,"Low",IF(E5&lt;3.1,"High",IF(E5&lt;4.1,"Very High")))))</f>
        <v>#DIV/0!</v>
      </c>
      <c r="E5" s="100" t="e">
        <f>AVERAGE(E6,E14)</f>
        <v>#DIV/0!</v>
      </c>
      <c r="F5" s="100" t="e">
        <f>IF(G5&lt;0.1,"N/A",IF(G5&lt;1.1,"Very Low",IF(G5&lt;2.1,"Low",IF(G5&lt;3.1,"High",IF(G5&lt;4.1,"Very High")))))</f>
        <v>#DIV/0!</v>
      </c>
      <c r="G5" s="100" t="e">
        <f>AVERAGE(G6,G14)</f>
        <v>#DIV/0!</v>
      </c>
      <c r="H5" s="260" t="e">
        <f>AVERAGE(H6,H14)</f>
        <v>#DIV/0!</v>
      </c>
      <c r="I5" s="99" t="e">
        <f t="shared" ref="I5" si="0">IF(H5&lt;0.1,"N/A",IF(H5&lt;2.1,"Very Low",IF(H5&lt;4.1,"Low",IF(H5&lt;9.1,"High",IF(H5&lt;16.1,"Very High")))))</f>
        <v>#DIV/0!</v>
      </c>
      <c r="J5" s="194" t="e">
        <f>IF(K5&lt;0.1,"",IF(K5&lt;1.1,"Low",IF(K5&lt;2.1,"Moderate",IF(K5&lt;3.1,"Strong"))))</f>
        <v>#DIV/0!</v>
      </c>
      <c r="K5" s="187" t="e">
        <f>AVERAGE(K6,K14)</f>
        <v>#DIV/0!</v>
      </c>
      <c r="P5" s="355" t="s">
        <v>82</v>
      </c>
    </row>
    <row r="6" spans="1:16" ht="17" thickTop="1" thickBot="1">
      <c r="B6" s="4" t="s">
        <v>5</v>
      </c>
      <c r="D6" s="124" t="e">
        <f>IF(E6&lt;0.1,"N/A",IF(E6&lt;1.1,"Very Low",IF(E6&lt;2.1,"Low",IF(E6&lt;3.1,"High",IF(E6&lt;4.1,"Very High")))))</f>
        <v>#DIV/0!</v>
      </c>
      <c r="E6" s="125" t="e">
        <f>AVERAGE(SURVEY!H9:H15)</f>
        <v>#DIV/0!</v>
      </c>
      <c r="F6" s="125" t="e">
        <f>IF(G6&lt;0.1,"N/A",IF(G6&lt;1.1,"Very Low",IF(G6&lt;2.1,"Low",IF(G6&lt;3.1,"High",IF(G6&lt;4.1,"Very High")))))</f>
        <v>#DIV/0!</v>
      </c>
      <c r="G6" s="125" t="e">
        <f>AVERAGE(SURVEY!Q9:Q15)</f>
        <v>#DIV/0!</v>
      </c>
      <c r="H6" s="261" t="e">
        <f t="shared" ref="H6" si="1">AVERAGE(H7:H13)</f>
        <v>#DIV/0!</v>
      </c>
      <c r="I6" s="124" t="e">
        <f>IF(H6&lt;0.1,"",IF(H6&lt;2.1,"Very Low",IF(H6&lt;4.1,"Low",IF(H6&lt;9.1,"High",IF(H6&lt;16.1,"Very High")))))</f>
        <v>#DIV/0!</v>
      </c>
      <c r="J6" s="195" t="e">
        <f>IF(K6&lt;0.1,"",IF(K6&lt;1.1,"Low",IF(K6&lt;2.1,"Moderate",IF(K6&lt;3.1,"Strong"))))</f>
        <v>#DIV/0!</v>
      </c>
      <c r="K6" s="188" t="e">
        <f>AVERAGE(SURVEY!V9:V15)</f>
        <v>#DIV/0!</v>
      </c>
      <c r="P6" s="356"/>
    </row>
    <row r="7" spans="1:16" ht="16" thickTop="1">
      <c r="B7" s="7" t="str">
        <f>SURVEY!B9</f>
        <v>Improvement of food security</v>
      </c>
      <c r="D7" s="147">
        <f>SURVEY!G9</f>
        <v>0</v>
      </c>
      <c r="E7" s="97"/>
      <c r="F7" s="167">
        <f>SURVEY!P9</f>
        <v>0</v>
      </c>
      <c r="G7" s="97"/>
      <c r="H7" s="262" t="str">
        <f>IFERROR(SURVEY!H9*SURVEY!Q9,"")</f>
        <v/>
      </c>
      <c r="I7" s="266" t="str">
        <f>IF(H7&lt;0.1,"",IF(H7&lt;2.1,"Very Low",IF(H7&lt;4.1,"Low",IF(H7&lt;9.1,"High",IF(H7&lt;16.1,"Very High",IF(H7="",""))))))</f>
        <v/>
      </c>
      <c r="J7" s="196">
        <f>SURVEY!U9</f>
        <v>0</v>
      </c>
      <c r="K7" s="189"/>
      <c r="M7" s="309"/>
      <c r="N7" s="310"/>
      <c r="P7" s="356"/>
    </row>
    <row r="8" spans="1:16">
      <c r="B8" s="7" t="str">
        <f>SURVEY!B10</f>
        <v>Improvement of social development</v>
      </c>
      <c r="D8" s="147">
        <f>SURVEY!G10</f>
        <v>0</v>
      </c>
      <c r="E8" s="96"/>
      <c r="F8" s="168">
        <f>SURVEY!P10</f>
        <v>0</v>
      </c>
      <c r="G8" s="96"/>
      <c r="H8" s="262" t="str">
        <f>IFERROR(SURVEY!H10*SURVEY!Q10,"")</f>
        <v/>
      </c>
      <c r="I8" s="266" t="str">
        <f t="shared" ref="I8:I18" si="2">IF(H8&lt;0.1,"N/A",IF(H8&lt;2.1,"Very Low",IF(H8&lt;4.1,"Low",IF(H8&lt;9.1,"High",IF(H8&lt;16.1,"Very High",IF(H8="",""))))))</f>
        <v/>
      </c>
      <c r="J8" s="197">
        <f>SURVEY!U10</f>
        <v>0</v>
      </c>
      <c r="K8" s="190"/>
      <c r="M8" s="311"/>
      <c r="N8" s="312"/>
      <c r="P8" s="356"/>
    </row>
    <row r="9" spans="1:16">
      <c r="B9" s="7" t="str">
        <f>SURVEY!B11</f>
        <v>Improvement of economic development</v>
      </c>
      <c r="D9" s="147">
        <f>SURVEY!G11</f>
        <v>0</v>
      </c>
      <c r="E9" s="96"/>
      <c r="F9" s="168">
        <f>SURVEY!P11</f>
        <v>0</v>
      </c>
      <c r="G9" s="96"/>
      <c r="H9" s="262" t="str">
        <f>IFERROR(SURVEY!H11*SURVEY!Q11,"")</f>
        <v/>
      </c>
      <c r="I9" s="266" t="str">
        <f t="shared" si="2"/>
        <v/>
      </c>
      <c r="J9" s="197">
        <f>SURVEY!U11</f>
        <v>0</v>
      </c>
      <c r="K9" s="190"/>
      <c r="M9" s="311"/>
      <c r="N9" s="312"/>
      <c r="P9" s="356"/>
    </row>
    <row r="10" spans="1:16">
      <c r="B10" s="7" t="str">
        <f>SURVEY!B12</f>
        <v>Improvement of regulatory quality state</v>
      </c>
      <c r="D10" s="147">
        <f>SURVEY!G12</f>
        <v>0</v>
      </c>
      <c r="E10" s="96"/>
      <c r="F10" s="168">
        <f>SURVEY!P12</f>
        <v>0</v>
      </c>
      <c r="G10" s="96"/>
      <c r="H10" s="262" t="str">
        <f>IFERROR(SURVEY!H12*SURVEY!Q12,"")</f>
        <v/>
      </c>
      <c r="I10" s="266" t="str">
        <f t="shared" si="2"/>
        <v/>
      </c>
      <c r="J10" s="197">
        <f>SURVEY!U12</f>
        <v>0</v>
      </c>
      <c r="K10" s="190"/>
      <c r="M10" s="311"/>
      <c r="N10" s="312"/>
      <c r="P10" s="356"/>
    </row>
    <row r="11" spans="1:16">
      <c r="B11" s="7" t="str">
        <f>SURVEY!B13</f>
        <v>Improvement of resource rent dependency</v>
      </c>
      <c r="D11" s="147">
        <f>SURVEY!G13</f>
        <v>0</v>
      </c>
      <c r="E11" s="96"/>
      <c r="F11" s="168">
        <f>SURVEY!P13</f>
        <v>0</v>
      </c>
      <c r="G11" s="96"/>
      <c r="H11" s="262" t="str">
        <f>IFERROR(SURVEY!H13*SURVEY!Q13,"")</f>
        <v/>
      </c>
      <c r="I11" s="266" t="str">
        <f t="shared" si="2"/>
        <v/>
      </c>
      <c r="J11" s="197">
        <f>SURVEY!U13</f>
        <v>0</v>
      </c>
      <c r="K11" s="190"/>
      <c r="M11" s="311"/>
      <c r="N11" s="312"/>
      <c r="P11" s="356"/>
    </row>
    <row r="12" spans="1:16">
      <c r="B12" s="7" t="str">
        <f>SURVEY!B14</f>
        <v>Improvement of aid dependency</v>
      </c>
      <c r="D12" s="147">
        <f>SURVEY!G14</f>
        <v>0</v>
      </c>
      <c r="E12" s="96"/>
      <c r="F12" s="168">
        <f>SURVEY!P14</f>
        <v>0</v>
      </c>
      <c r="G12" s="96"/>
      <c r="H12" s="262" t="str">
        <f>IFERROR(SURVEY!H14*SURVEY!Q14,"")</f>
        <v/>
      </c>
      <c r="I12" s="266" t="str">
        <f t="shared" si="2"/>
        <v/>
      </c>
      <c r="J12" s="197">
        <f>SURVEY!U14</f>
        <v>0</v>
      </c>
      <c r="K12" s="190"/>
      <c r="M12" s="311"/>
      <c r="N12" s="312"/>
      <c r="P12" s="356"/>
    </row>
    <row r="13" spans="1:16" ht="16" thickBot="1">
      <c r="B13" s="7" t="str">
        <f>SURVEY!B15</f>
        <v>Improvement of remoteness</v>
      </c>
      <c r="D13" s="147">
        <f>SURVEY!G15</f>
        <v>0</v>
      </c>
      <c r="E13" s="101"/>
      <c r="F13" s="169">
        <f>SURVEY!P15</f>
        <v>0</v>
      </c>
      <c r="G13" s="101"/>
      <c r="H13" s="262" t="str">
        <f>IFERROR(SURVEY!H15*SURVEY!Q15,"")</f>
        <v/>
      </c>
      <c r="I13" s="266" t="str">
        <f t="shared" si="2"/>
        <v/>
      </c>
      <c r="J13" s="198">
        <f>SURVEY!U15</f>
        <v>0</v>
      </c>
      <c r="K13" s="191"/>
      <c r="M13" s="313"/>
      <c r="N13" s="314"/>
      <c r="P13" s="356"/>
    </row>
    <row r="14" spans="1:16" ht="17" thickTop="1" thickBot="1">
      <c r="B14" s="4" t="s">
        <v>3</v>
      </c>
      <c r="D14" s="126" t="e">
        <f>IF(E14&lt;0.1,"N/A",IF(E14&lt;1.1,"Very Low",IF(E14&lt;2.1,"Low",IF(E14&lt;3.1,"High",IF(E14&lt;4.1,"Very High")))))</f>
        <v>#DIV/0!</v>
      </c>
      <c r="E14" s="98" t="e">
        <f>AVERAGE(SURVEY!H20:H23)</f>
        <v>#DIV/0!</v>
      </c>
      <c r="F14" s="98" t="e">
        <f>IF(G14&lt;0.1,"N/A",IF(G14&lt;1.1,"Very Low",IF(G14&lt;2.1,"Low",IF(G14&lt;3.1,"High",IF(G14&lt;4.1,"Very High")))))</f>
        <v>#DIV/0!</v>
      </c>
      <c r="G14" s="98" t="e">
        <f>AVERAGE(SURVEY!Q20:Q23)</f>
        <v>#DIV/0!</v>
      </c>
      <c r="H14" s="263" t="e">
        <f t="shared" ref="H14" si="3">AVERAGE(H15:H18)</f>
        <v>#DIV/0!</v>
      </c>
      <c r="I14" s="126" t="e">
        <f t="shared" ref="I14:I59" si="4">IF(H14&lt;0.1,"N/A",IF(H14&lt;2.1,"Very Low",IF(H14&lt;4.1,"Low",IF(H14&lt;9.1,"High",IF(H14&lt;16.1,"Very High")))))</f>
        <v>#DIV/0!</v>
      </c>
      <c r="J14" s="199" t="e">
        <f>IF(K14&lt;0.1,"",IF(K14&lt;1.1,"Low",IF(K14&lt;2.1,"Moderate",IF(K14&lt;3.1,"Strong"))))</f>
        <v>#DIV/0!</v>
      </c>
      <c r="K14" s="192" t="e">
        <f>AVERAGE(SURVEY!V20:V23)</f>
        <v>#DIV/0!</v>
      </c>
      <c r="P14" s="356"/>
    </row>
    <row r="15" spans="1:16" ht="16" thickTop="1">
      <c r="B15" s="29" t="str">
        <f>SURVEY!B20</f>
        <v>Improvement of unemployment rate</v>
      </c>
      <c r="D15" s="148">
        <f>SURVEY!G20</f>
        <v>0</v>
      </c>
      <c r="E15" s="97"/>
      <c r="F15" s="167">
        <f>SURVEY!P20</f>
        <v>0</v>
      </c>
      <c r="G15" s="97"/>
      <c r="H15" s="264" t="str">
        <f>IFERROR(SURVEY!H20*SURVEY!Q20,"")</f>
        <v/>
      </c>
      <c r="I15" s="266" t="str">
        <f t="shared" si="2"/>
        <v/>
      </c>
      <c r="J15" s="196">
        <f>SURVEY!U20</f>
        <v>0</v>
      </c>
      <c r="K15" s="189"/>
      <c r="M15" s="309"/>
      <c r="N15" s="310"/>
      <c r="P15" s="356"/>
    </row>
    <row r="16" spans="1:16">
      <c r="B16" s="29" t="str">
        <f>SURVEY!B21</f>
        <v>Improvement of NEET rate</v>
      </c>
      <c r="D16" s="149">
        <f>SURVEY!G21</f>
        <v>0</v>
      </c>
      <c r="E16" s="96"/>
      <c r="F16" s="168">
        <f>SURVEY!P21</f>
        <v>0</v>
      </c>
      <c r="G16" s="96"/>
      <c r="H16" s="264" t="str">
        <f>IFERROR(SURVEY!H21*SURVEY!Q21,"")</f>
        <v/>
      </c>
      <c r="I16" s="266" t="str">
        <f t="shared" si="2"/>
        <v/>
      </c>
      <c r="J16" s="197">
        <f>SURVEY!U21</f>
        <v>0</v>
      </c>
      <c r="K16" s="190"/>
      <c r="M16" s="311"/>
      <c r="N16" s="312"/>
      <c r="P16" s="356"/>
    </row>
    <row r="17" spans="2:16">
      <c r="B17" s="29" t="str">
        <f>SURVEY!B22</f>
        <v>Improvement of vertical inequality</v>
      </c>
      <c r="D17" s="149">
        <f>SURVEY!G22</f>
        <v>0</v>
      </c>
      <c r="E17" s="96"/>
      <c r="F17" s="168">
        <f>SURVEY!P22</f>
        <v>0</v>
      </c>
      <c r="G17" s="96"/>
      <c r="H17" s="264" t="str">
        <f>IFERROR(SURVEY!H22*SURVEY!Q22,"")</f>
        <v/>
      </c>
      <c r="I17" s="266" t="str">
        <f t="shared" si="2"/>
        <v/>
      </c>
      <c r="J17" s="197">
        <f>SURVEY!U22</f>
        <v>0</v>
      </c>
      <c r="K17" s="190"/>
      <c r="M17" s="311"/>
      <c r="N17" s="312"/>
      <c r="P17" s="356"/>
    </row>
    <row r="18" spans="2:16" ht="16" thickBot="1">
      <c r="B18" s="29" t="str">
        <f>SURVEY!B23</f>
        <v>Improvement of horizontal inequality</v>
      </c>
      <c r="D18" s="150">
        <f>SURVEY!G23</f>
        <v>0</v>
      </c>
      <c r="E18" s="123"/>
      <c r="F18" s="170">
        <f>SURVEY!P23</f>
        <v>0</v>
      </c>
      <c r="G18" s="123"/>
      <c r="H18" s="265" t="str">
        <f>IFERROR(SURVEY!H23*SURVEY!Q23,"")</f>
        <v/>
      </c>
      <c r="I18" s="267" t="str">
        <f t="shared" si="2"/>
        <v/>
      </c>
      <c r="J18" s="200">
        <f>SURVEY!U23</f>
        <v>0</v>
      </c>
      <c r="K18" s="193"/>
      <c r="M18" s="313"/>
      <c r="N18" s="314"/>
      <c r="P18" s="356"/>
    </row>
    <row r="19" spans="2:16" ht="17" thickTop="1" thickBot="1">
      <c r="B19" s="116"/>
      <c r="D19" s="90"/>
      <c r="E19" s="90"/>
      <c r="F19" s="90"/>
      <c r="G19" s="90"/>
      <c r="H19" s="90"/>
      <c r="I19" s="90"/>
      <c r="J19" s="90"/>
      <c r="K19" s="74"/>
      <c r="P19" s="356"/>
    </row>
    <row r="20" spans="2:16" ht="30" thickTop="1" thickBot="1">
      <c r="B20" s="31" t="s">
        <v>6</v>
      </c>
      <c r="D20" s="117" t="e">
        <f>IF(E20&lt;0.1,"N/A",IF(E20&lt;1.1,"Very Low",IF(E20&lt;2.1,"Low",IF(E20&lt;3.1,"High",IF(E20&lt;4.1,"Very High")))))</f>
        <v>#DIV/0!</v>
      </c>
      <c r="E20" s="118" t="e">
        <f>AVERAGE(E21,E28)</f>
        <v>#DIV/0!</v>
      </c>
      <c r="F20" s="118" t="e">
        <f>IF(G20&lt;0.1,"N/A",IF(G20&lt;1.1,"Very Low",IF(G20&lt;2.1,"Low",IF(G20&lt;3.1,"High",IF(G20&lt;4.1,"Very High")))))</f>
        <v>#DIV/0!</v>
      </c>
      <c r="G20" s="118" t="e">
        <f>AVERAGE(G21,G28)</f>
        <v>#DIV/0!</v>
      </c>
      <c r="H20" s="268" t="e">
        <f>AVERAGE(H21,H28)</f>
        <v>#DIV/0!</v>
      </c>
      <c r="I20" s="117" t="e">
        <f t="shared" si="4"/>
        <v>#DIV/0!</v>
      </c>
      <c r="J20" s="208" t="e">
        <f t="shared" ref="J20:J21" si="5">IF(K20&lt;0.1,"",IF(K20&lt;1.1,"Low",IF(K20&lt;2.1,"Moderate",IF(K20&lt;3.1,"Strong"))))</f>
        <v>#DIV/0!</v>
      </c>
      <c r="K20" s="201" t="e">
        <f>AVERAGE(K21,K28)</f>
        <v>#DIV/0!</v>
      </c>
      <c r="P20" s="356"/>
    </row>
    <row r="21" spans="2:16" ht="17" thickTop="1" thickBot="1">
      <c r="B21" s="32" t="s">
        <v>7</v>
      </c>
      <c r="D21" s="119" t="e">
        <f>IF(E21&lt;0.1,"N/A",IF(E21&lt;1.1,"Very Low",IF(E21&lt;2.1,"Low",IF(E21&lt;3.1,"High",IF(E21&lt;4.1,"Very High")))))</f>
        <v>#DIV/0!</v>
      </c>
      <c r="E21" s="120" t="e">
        <f>AVERAGE(SURVEY!H30:H35)</f>
        <v>#DIV/0!</v>
      </c>
      <c r="F21" s="120" t="e">
        <f>IF(G21&lt;0.1,"N/A",IF(G21&lt;1.1,"Very Low",IF(G21&lt;2.1,"Low",IF(G21&lt;3.1,"High",IF(G21&lt;4.1,"Very High")))))</f>
        <v>#DIV/0!</v>
      </c>
      <c r="G21" s="120" t="e">
        <f>AVERAGE(SURVEY!Q30:Q35)</f>
        <v>#DIV/0!</v>
      </c>
      <c r="H21" s="269" t="e">
        <f>AVERAGE(H22:H27)</f>
        <v>#DIV/0!</v>
      </c>
      <c r="I21" s="119" t="e">
        <f t="shared" si="4"/>
        <v>#DIV/0!</v>
      </c>
      <c r="J21" s="209" t="e">
        <f t="shared" si="5"/>
        <v>#DIV/0!</v>
      </c>
      <c r="K21" s="202" t="e">
        <f>AVERAGE(SURVEY!V30:V35)</f>
        <v>#DIV/0!</v>
      </c>
      <c r="P21" s="356"/>
    </row>
    <row r="22" spans="2:16" ht="16" thickTop="1">
      <c r="B22" s="33" t="str">
        <f>SURVEY!B30</f>
        <v>Improvement of socio-economic vulnerability</v>
      </c>
      <c r="D22" s="151">
        <f>SURVEY!G30</f>
        <v>0</v>
      </c>
      <c r="E22" s="103"/>
      <c r="F22" s="171">
        <f>SURVEY!P30</f>
        <v>0</v>
      </c>
      <c r="G22" s="103"/>
      <c r="H22" s="270" t="str">
        <f>IFERROR(SURVEY!H30*SURVEY!Q30,"")</f>
        <v/>
      </c>
      <c r="I22" s="273" t="str">
        <f>IF(H22&lt;0.1,"N/A",IF(H22&lt;2.1,"Very Low",IF(H22&lt;4.1,"Low",IF(H22&lt;9.1,"High",IF(H22&lt;16.1,"Very High",IF(H22="",""))))))</f>
        <v/>
      </c>
      <c r="J22" s="210">
        <f>SURVEY!U30</f>
        <v>0</v>
      </c>
      <c r="K22" s="203"/>
      <c r="M22" s="315"/>
      <c r="N22" s="316"/>
      <c r="P22" s="356"/>
    </row>
    <row r="23" spans="2:16">
      <c r="B23" s="33" t="str">
        <f>SURVEY!B31</f>
        <v>Improvement of food security</v>
      </c>
      <c r="D23" s="152">
        <f>SURVEY!G31</f>
        <v>0</v>
      </c>
      <c r="E23" s="102"/>
      <c r="F23" s="172">
        <f>SURVEY!P31</f>
        <v>0</v>
      </c>
      <c r="G23" s="102"/>
      <c r="H23" s="270" t="str">
        <f>IFERROR(SURVEY!H31*SURVEY!Q31,"")</f>
        <v/>
      </c>
      <c r="I23" s="273" t="str">
        <f t="shared" ref="I23:I27" si="6">IF(H23&lt;0.1,"N/A",IF(H23&lt;2.1,"Very Low",IF(H23&lt;4.1,"Low",IF(H23&lt;9.1,"High",IF(H23&lt;16.1,"Very High",IF(H23="",""))))))</f>
        <v/>
      </c>
      <c r="J23" s="211">
        <f>SURVEY!U31</f>
        <v>0</v>
      </c>
      <c r="K23" s="204"/>
      <c r="M23" s="317"/>
      <c r="N23" s="318"/>
      <c r="P23" s="356"/>
    </row>
    <row r="24" spans="2:16">
      <c r="B24" s="33" t="str">
        <f>SURVEY!B32</f>
        <v>Improvement of environmental health</v>
      </c>
      <c r="D24" s="152">
        <f>SURVEY!G32</f>
        <v>0</v>
      </c>
      <c r="E24" s="102"/>
      <c r="F24" s="172">
        <f>SURVEY!P32</f>
        <v>0</v>
      </c>
      <c r="G24" s="102"/>
      <c r="H24" s="270" t="str">
        <f>IFERROR(SURVEY!H32*SURVEY!Q32,"")</f>
        <v/>
      </c>
      <c r="I24" s="273" t="str">
        <f t="shared" si="6"/>
        <v/>
      </c>
      <c r="J24" s="211">
        <f>SURVEY!U32</f>
        <v>0</v>
      </c>
      <c r="K24" s="204"/>
      <c r="M24" s="317"/>
      <c r="N24" s="318"/>
      <c r="P24" s="356"/>
    </row>
    <row r="25" spans="2:16">
      <c r="B25" s="33" t="str">
        <f>SURVEY!B33</f>
        <v>Improvement of uprooted people</v>
      </c>
      <c r="D25" s="152">
        <f>SURVEY!G33</f>
        <v>0</v>
      </c>
      <c r="E25" s="102"/>
      <c r="F25" s="172">
        <f>SURVEY!P33</f>
        <v>0</v>
      </c>
      <c r="G25" s="102"/>
      <c r="H25" s="270" t="str">
        <f>IFERROR(SURVEY!H33*SURVEY!Q33,"")</f>
        <v/>
      </c>
      <c r="I25" s="273" t="str">
        <f t="shared" si="6"/>
        <v/>
      </c>
      <c r="J25" s="211">
        <f>SURVEY!U33</f>
        <v>0</v>
      </c>
      <c r="K25" s="204"/>
      <c r="M25" s="317"/>
      <c r="N25" s="318"/>
      <c r="P25" s="356"/>
    </row>
    <row r="26" spans="2:16">
      <c r="B26" s="33" t="str">
        <f>SURVEY!B34</f>
        <v>Improvement of infectious diseases</v>
      </c>
      <c r="D26" s="152">
        <f>SURVEY!G34</f>
        <v>0</v>
      </c>
      <c r="E26" s="102"/>
      <c r="F26" s="172">
        <f>SURVEY!P34</f>
        <v>0</v>
      </c>
      <c r="G26" s="102"/>
      <c r="H26" s="270" t="str">
        <f>IFERROR(SURVEY!H34*SURVEY!Q34,"")</f>
        <v/>
      </c>
      <c r="I26" s="273" t="str">
        <f t="shared" si="6"/>
        <v/>
      </c>
      <c r="J26" s="211">
        <f>SURVEY!U34</f>
        <v>0</v>
      </c>
      <c r="K26" s="204"/>
      <c r="M26" s="317"/>
      <c r="N26" s="318"/>
      <c r="P26" s="356"/>
    </row>
    <row r="27" spans="2:16" ht="16" thickBot="1">
      <c r="B27" s="33" t="str">
        <f>SURVEY!B35</f>
        <v>Improvement of government effectiveness</v>
      </c>
      <c r="D27" s="153">
        <f>SURVEY!G35</f>
        <v>0</v>
      </c>
      <c r="E27" s="104"/>
      <c r="F27" s="173">
        <f>SURVEY!P35</f>
        <v>0</v>
      </c>
      <c r="G27" s="104"/>
      <c r="H27" s="270" t="str">
        <f>IFERROR(SURVEY!H35*SURVEY!Q35,"")</f>
        <v/>
      </c>
      <c r="I27" s="273" t="str">
        <f t="shared" si="6"/>
        <v/>
      </c>
      <c r="J27" s="212">
        <f>SURVEY!U35</f>
        <v>0</v>
      </c>
      <c r="K27" s="205"/>
      <c r="M27" s="319"/>
      <c r="N27" s="320"/>
      <c r="P27" s="356"/>
    </row>
    <row r="28" spans="2:16" ht="17" thickTop="1" thickBot="1">
      <c r="B28" s="32" t="s">
        <v>8</v>
      </c>
      <c r="D28" s="121" t="e">
        <f>IF(E28&lt;0.1,"N/A",IF(E28&lt;1.1,"Very Low",IF(E28&lt;2.1,"Low",IF(E28&lt;3.1,"High",IF(E28&lt;4.1,"Very High")))))</f>
        <v>#DIV/0!</v>
      </c>
      <c r="E28" s="122" t="e">
        <f>AVERAGE(SURVEY!H40)</f>
        <v>#DIV/0!</v>
      </c>
      <c r="F28" s="122" t="e">
        <f>IF(G28&lt;0.1,"N/A",IF(G28&lt;1.1,"Very Low",IF(G28&lt;2.1,"Low",IF(G28&lt;3.1,"High",IF(G28&lt;4.1,"Very High")))))</f>
        <v>#DIV/0!</v>
      </c>
      <c r="G28" s="122" t="e">
        <f>AVERAGE(SURVEY!Q40)</f>
        <v>#DIV/0!</v>
      </c>
      <c r="H28" s="271" t="e">
        <f>AVERAGE(H29)</f>
        <v>#VALUE!</v>
      </c>
      <c r="I28" s="121" t="e">
        <f t="shared" si="4"/>
        <v>#VALUE!</v>
      </c>
      <c r="J28" s="213" t="e">
        <f>IF(K28&lt;0.1,"",IF(K28&lt;1.1,"Low",IF(K28&lt;2.1,"Moderate",IF(K28&lt;3.1,"Strong"))))</f>
        <v>#DIV/0!</v>
      </c>
      <c r="K28" s="206" t="e">
        <f>AVERAGE(SURVEY!V40)</f>
        <v>#DIV/0!</v>
      </c>
      <c r="P28" s="357"/>
    </row>
    <row r="29" spans="2:16" ht="17" thickTop="1" thickBot="1">
      <c r="B29" s="37" t="str">
        <f>SURVEY!B40</f>
        <v>Improvement of natural disaster risks</v>
      </c>
      <c r="D29" s="154">
        <f>SURVEY!G40</f>
        <v>0</v>
      </c>
      <c r="E29" s="115"/>
      <c r="F29" s="174">
        <f>SURVEY!P40</f>
        <v>0</v>
      </c>
      <c r="G29" s="115"/>
      <c r="H29" s="272" t="e">
        <f>SURVEY!H40*SURVEY!Q40</f>
        <v>#VALUE!</v>
      </c>
      <c r="I29" s="274" t="e">
        <f>IF(H29&lt;0.1,"N/A",IF(H29&lt;2.1,"Very Low",IF(H29&lt;4.1,"Low",IF(H29&lt;9.1,"High",IF(H29&lt;16.1,"Very High",IF(H29="",""))))))</f>
        <v>#VALUE!</v>
      </c>
      <c r="J29" s="214">
        <f>SURVEY!U40</f>
        <v>0</v>
      </c>
      <c r="K29" s="207"/>
      <c r="M29" s="321"/>
      <c r="N29" s="322"/>
    </row>
    <row r="30" spans="2:16" ht="17" thickTop="1" thickBot="1">
      <c r="B30" s="116"/>
      <c r="D30" s="90"/>
      <c r="E30" s="90"/>
      <c r="F30" s="90"/>
      <c r="G30" s="90"/>
      <c r="H30" s="90"/>
      <c r="I30" s="90"/>
      <c r="J30" s="90"/>
      <c r="K30" s="74"/>
    </row>
    <row r="31" spans="2:16" ht="30" thickTop="1" thickBot="1">
      <c r="B31" s="42" t="s">
        <v>9</v>
      </c>
      <c r="D31" s="108" t="e">
        <f>IF(E31&lt;0.1,"N/A",IF(E31&lt;1.1,"Very Low",IF(E31&lt;2.1,"Low",IF(E31&lt;3.1,"High",IF(E31&lt;4.1,"Very High")))))</f>
        <v>#DIV/0!</v>
      </c>
      <c r="E31" s="109" t="e">
        <f>AVERAGE(E32,E37)</f>
        <v>#DIV/0!</v>
      </c>
      <c r="F31" s="109" t="e">
        <f>IF(G31&lt;0.1,"N/A",IF(G31&lt;1.1,"Very Low",IF(G31&lt;2.1,"Low",IF(G31&lt;3.1,"High",IF(G31&lt;4.1,"Very High")))))</f>
        <v>#DIV/0!</v>
      </c>
      <c r="G31" s="109" t="e">
        <f>AVERAGE(G32,G37)</f>
        <v>#DIV/0!</v>
      </c>
      <c r="H31" s="275" t="e">
        <f>AVERAGE(H32,H37)</f>
        <v>#DIV/0!</v>
      </c>
      <c r="I31" s="280" t="e">
        <f t="shared" si="4"/>
        <v>#DIV/0!</v>
      </c>
      <c r="J31" s="281" t="e">
        <f t="shared" ref="J31:J32" si="7">IF(K31&lt;0.1,"",IF(K31&lt;1.1,"Low",IF(K31&lt;2.1,"Moderate",IF(K31&lt;3.1,"Strong"))))</f>
        <v>#DIV/0!</v>
      </c>
      <c r="K31" s="215" t="e">
        <f>AVERAGE(K32,K37)</f>
        <v>#DIV/0!</v>
      </c>
    </row>
    <row r="32" spans="2:16" ht="17" thickTop="1" thickBot="1">
      <c r="B32" s="43" t="s">
        <v>11</v>
      </c>
      <c r="D32" s="110" t="e">
        <f>IF(E32&lt;0.1,"N/A",IF(E32&lt;1.1,"Very Low",IF(E32&lt;2.1,"Low",IF(E32&lt;3.1,"High",IF(E32&lt;4.1,"Very High")))))</f>
        <v>#DIV/0!</v>
      </c>
      <c r="E32" s="111" t="e">
        <f>AVERAGE(SURVEY!H47:H50)</f>
        <v>#DIV/0!</v>
      </c>
      <c r="F32" s="111" t="e">
        <f>IF(G32&lt;0.1,"N/A",IF(G32&lt;1.1,"Very Low",IF(G32&lt;2.1,"Low",IF(G32&lt;3.1,"High",IF(G32&lt;4.1,"Very High")))))</f>
        <v>#DIV/0!</v>
      </c>
      <c r="G32" s="111" t="e">
        <f>AVERAGE(SURVEY!Q47:Q50)</f>
        <v>#DIV/0!</v>
      </c>
      <c r="H32" s="276" t="e">
        <f>AVERAGE(H33:H36)</f>
        <v>#DIV/0!</v>
      </c>
      <c r="I32" s="282" t="e">
        <f t="shared" si="4"/>
        <v>#DIV/0!</v>
      </c>
      <c r="J32" s="283" t="e">
        <f t="shared" si="7"/>
        <v>#DIV/0!</v>
      </c>
      <c r="K32" s="216" t="e">
        <f>AVERAGE(SURVEY!V47:V50)</f>
        <v>#DIV/0!</v>
      </c>
    </row>
    <row r="33" spans="2:14" ht="16" thickTop="1">
      <c r="B33" s="45" t="str">
        <f>SURVEY!B47</f>
        <v>Improvement of political terror</v>
      </c>
      <c r="D33" s="155">
        <f>SURVEY!G47</f>
        <v>0</v>
      </c>
      <c r="E33" s="107"/>
      <c r="F33" s="175">
        <f>SURVEY!P47</f>
        <v>0</v>
      </c>
      <c r="G33" s="107"/>
      <c r="H33" s="277" t="str">
        <f>IFERROR(SURVEY!H47*SURVEY!Q47,"")</f>
        <v/>
      </c>
      <c r="I33" s="282" t="str">
        <f>IF(H33&lt;0.1,"N/A",IF(H33&lt;2.1,"Very Low",IF(H33&lt;4.1,"Low",IF(H33&lt;9.1,"High",IF(H33&lt;16.1,"Very High",IF(H33="",""))))))</f>
        <v/>
      </c>
      <c r="J33" s="225">
        <f>SURVEY!U47</f>
        <v>0</v>
      </c>
      <c r="K33" s="217"/>
      <c r="M33" s="323"/>
      <c r="N33" s="324"/>
    </row>
    <row r="34" spans="2:14">
      <c r="B34" s="45" t="str">
        <f>SURVEY!B48</f>
        <v>Improvement of voice and accountability</v>
      </c>
      <c r="D34" s="156">
        <f>SURVEY!G48</f>
        <v>0</v>
      </c>
      <c r="E34" s="105"/>
      <c r="F34" s="176">
        <f>SURVEY!P48</f>
        <v>0</v>
      </c>
      <c r="G34" s="105"/>
      <c r="H34" s="277" t="str">
        <f>IFERROR(SURVEY!H48*SURVEY!Q48,"")</f>
        <v/>
      </c>
      <c r="I34" s="282" t="str">
        <f t="shared" ref="I34:I36" si="8">IF(H34&lt;0.1,"N/A",IF(H34&lt;2.1,"Very Low",IF(H34&lt;4.1,"Low",IF(H34&lt;9.1,"High",IF(H34&lt;16.1,"Very High",IF(H34="",""))))))</f>
        <v/>
      </c>
      <c r="J34" s="225">
        <f>SURVEY!U48</f>
        <v>0</v>
      </c>
      <c r="K34" s="218"/>
      <c r="M34" s="325"/>
      <c r="N34" s="326"/>
    </row>
    <row r="35" spans="2:14">
      <c r="B35" s="45" t="str">
        <f>SURVEY!B49</f>
        <v xml:space="preserve">Improvement of judicial control </v>
      </c>
      <c r="D35" s="156">
        <f>SURVEY!G49</f>
        <v>0</v>
      </c>
      <c r="E35" s="105"/>
      <c r="F35" s="176">
        <f>SURVEY!P49</f>
        <v>0</v>
      </c>
      <c r="G35" s="105"/>
      <c r="H35" s="277" t="str">
        <f>IFERROR(SURVEY!H49*SURVEY!Q49,"")</f>
        <v/>
      </c>
      <c r="I35" s="282" t="str">
        <f t="shared" si="8"/>
        <v/>
      </c>
      <c r="J35" s="225">
        <f>SURVEY!U49</f>
        <v>0</v>
      </c>
      <c r="K35" s="218"/>
      <c r="M35" s="325"/>
      <c r="N35" s="326"/>
    </row>
    <row r="36" spans="2:14" ht="16" thickBot="1">
      <c r="B36" s="45" t="str">
        <f>SURVEY!B50</f>
        <v xml:space="preserve">Improvement of legislative control  </v>
      </c>
      <c r="D36" s="157">
        <f>SURVEY!G50</f>
        <v>0</v>
      </c>
      <c r="E36" s="112"/>
      <c r="F36" s="177">
        <f>SURVEY!P50</f>
        <v>0</v>
      </c>
      <c r="G36" s="112"/>
      <c r="H36" s="277" t="str">
        <f>IFERROR(SURVEY!H50*SURVEY!Q50,"")</f>
        <v/>
      </c>
      <c r="I36" s="282" t="str">
        <f t="shared" si="8"/>
        <v/>
      </c>
      <c r="J36" s="225">
        <f>SURVEY!U50</f>
        <v>0</v>
      </c>
      <c r="K36" s="219"/>
      <c r="M36" s="327"/>
      <c r="N36" s="328"/>
    </row>
    <row r="37" spans="2:14" ht="17" thickTop="1" thickBot="1">
      <c r="B37" s="43" t="s">
        <v>10</v>
      </c>
      <c r="D37" s="113" t="e">
        <f>IF(E37&lt;0.1,"N/A",IF(E37&lt;1.1,"Very Low",IF(E37&lt;2.1,"Low",IF(E37&lt;3.1,"High",IF(E37&lt;4.1,"Very High")))))</f>
        <v>#DIV/0!</v>
      </c>
      <c r="E37" s="114" t="e">
        <f>AVERAGE(SURVEY!H55:H56)</f>
        <v>#DIV/0!</v>
      </c>
      <c r="F37" s="114" t="e">
        <f>IF(G37&lt;0.1,"N/A",IF(G37&lt;1.1,"Very Low",IF(G37&lt;2.1,"Low",IF(G37&lt;3.1,"High",IF(G37&lt;4.1,"Very High")))))</f>
        <v>#DIV/0!</v>
      </c>
      <c r="G37" s="114" t="e">
        <f>AVERAGE(SURVEY!Q55:Q56)</f>
        <v>#DIV/0!</v>
      </c>
      <c r="H37" s="278" t="e">
        <f>AVERAGE(H38:H39)</f>
        <v>#DIV/0!</v>
      </c>
      <c r="I37" s="282" t="e">
        <f t="shared" si="4"/>
        <v>#DIV/0!</v>
      </c>
      <c r="J37" s="283" t="e">
        <f>IF(K37&lt;0.1,"",IF(K37&lt;1.1,"Low",IF(K37&lt;2.1,"Moderate",IF(K37&lt;3.1,"Strong"))))</f>
        <v>#DIV/0!</v>
      </c>
      <c r="K37" s="220" t="e">
        <f>AVERAGE(SURVEY!V55:V56)</f>
        <v>#DIV/0!</v>
      </c>
    </row>
    <row r="38" spans="2:14" ht="16" thickTop="1">
      <c r="B38" s="45" t="str">
        <f>SURVEY!B55</f>
        <v>Improvement of regime persistence</v>
      </c>
      <c r="D38" s="155">
        <f>SURVEY!G55</f>
        <v>0</v>
      </c>
      <c r="E38" s="107"/>
      <c r="F38" s="175">
        <f>SURVEY!P55</f>
        <v>0</v>
      </c>
      <c r="G38" s="107"/>
      <c r="H38" s="277" t="str">
        <f>IFERROR(SURVEY!H55*SURVEY!Q55,"")</f>
        <v/>
      </c>
      <c r="I38" s="282" t="str">
        <f>IF(H38&lt;0.1,"N/A",IF(H38&lt;2.1,"Very Low",IF(H38&lt;4.1,"Low",IF(H38&lt;9.1,"High",IF(H38&lt;16.1,"Very High",IF(H38="",""))))))</f>
        <v/>
      </c>
      <c r="J38" s="225">
        <f>SURVEY!U55</f>
        <v>0</v>
      </c>
      <c r="K38" s="217"/>
      <c r="M38" s="323"/>
      <c r="N38" s="324"/>
    </row>
    <row r="39" spans="2:14" ht="16" thickBot="1">
      <c r="B39" s="45" t="str">
        <f>SURVEY!B56</f>
        <v>Improvement of state legitimacy</v>
      </c>
      <c r="D39" s="158">
        <f>SURVEY!G56</f>
        <v>0</v>
      </c>
      <c r="E39" s="106"/>
      <c r="F39" s="178">
        <f>SURVEY!P56</f>
        <v>0</v>
      </c>
      <c r="G39" s="106"/>
      <c r="H39" s="279" t="str">
        <f>IFERROR(SURVEY!H56*SURVEY!Q56,"")</f>
        <v/>
      </c>
      <c r="I39" s="284" t="str">
        <f>IF(H39&lt;0.1,"N/A",IF(H39&lt;2.1,"Very Low",IF(H39&lt;4.1,"Low",IF(H39&lt;9.1,"High",IF(H39&lt;16.1,"Very High",IF(H39="",""))))))</f>
        <v/>
      </c>
      <c r="J39" s="228">
        <f>SURVEY!U56</f>
        <v>0</v>
      </c>
      <c r="K39" s="221"/>
      <c r="M39" s="327"/>
      <c r="N39" s="328"/>
    </row>
    <row r="40" spans="2:14" ht="17" thickTop="1" thickBot="1">
      <c r="B40" s="116"/>
      <c r="D40" s="90"/>
      <c r="E40" s="90"/>
      <c r="F40" s="90"/>
      <c r="G40" s="90"/>
      <c r="H40" s="90"/>
      <c r="I40" s="90"/>
      <c r="J40" s="90"/>
      <c r="K40" s="74"/>
    </row>
    <row r="41" spans="2:14" ht="30" thickTop="1" thickBot="1">
      <c r="B41" s="51" t="s">
        <v>12</v>
      </c>
      <c r="D41" s="130" t="e">
        <f>IF(E41&lt;0.1,"N/A",IF(E41&lt;1.1,"Very Low",IF(E41&lt;2.1,"Low",IF(E41&lt;3.1,"High",IF(E41&lt;4.1,"Very High")))))</f>
        <v>#DIV/0!</v>
      </c>
      <c r="E41" s="131" t="e">
        <f>AVERAGE(E42,E47)</f>
        <v>#DIV/0!</v>
      </c>
      <c r="F41" s="131" t="e">
        <f>IF(G41&lt;0.1,"N/A",IF(G41&lt;1.1,"Very Low",IF(G41&lt;2.1,"Low",IF(G41&lt;3.1,"High",IF(G41&lt;4.1,"Very High")))))</f>
        <v>#DIV/0!</v>
      </c>
      <c r="G41" s="131" t="e">
        <f>AVERAGE(G42,G47)</f>
        <v>#DIV/0!</v>
      </c>
      <c r="H41" s="285" t="e">
        <f>AVERAGE(H42,H47)</f>
        <v>#DIV/0!</v>
      </c>
      <c r="I41" s="130" t="e">
        <f t="shared" si="4"/>
        <v>#DIV/0!</v>
      </c>
      <c r="J41" s="236" t="e">
        <f t="shared" ref="J41:J42" si="9">IF(K41&lt;0.1,"",IF(K41&lt;1.1,"Low",IF(K41&lt;2.1,"Moderate",IF(K41&lt;3.1,"Strong"))))</f>
        <v>#DIV/0!</v>
      </c>
      <c r="K41" s="229" t="e">
        <f>AVERAGE(K42,K47)</f>
        <v>#DIV/0!</v>
      </c>
    </row>
    <row r="42" spans="2:14" ht="17" thickTop="1" thickBot="1">
      <c r="B42" s="52" t="s">
        <v>15</v>
      </c>
      <c r="D42" s="132" t="e">
        <f>IF(E42&lt;0.1,"N/A",IF(E42&lt;1.1,"Very Low",IF(E42&lt;2.1,"Low",IF(E42&lt;3.1,"High",IF(E42&lt;4.1,"Very High")))))</f>
        <v>#DIV/0!</v>
      </c>
      <c r="E42" s="133" t="e">
        <f>AVERAGE(SURVEY!H63:H66)</f>
        <v>#DIV/0!</v>
      </c>
      <c r="F42" s="133" t="e">
        <f>IF(G42&lt;0.1,"N/A",IF(G42&lt;1.1,"Very Low",IF(G42&lt;2.1,"Low",IF(G42&lt;3.1,"High",IF(G42&lt;4.1,"Very High")))))</f>
        <v>#DIV/0!</v>
      </c>
      <c r="G42" s="133" t="e">
        <f>AVERAGE(SURVEY!Q63:Q66)</f>
        <v>#DIV/0!</v>
      </c>
      <c r="H42" s="286" t="e">
        <f>AVERAGE(H43:H46)</f>
        <v>#DIV/0!</v>
      </c>
      <c r="I42" s="132" t="e">
        <f t="shared" si="4"/>
        <v>#DIV/0!</v>
      </c>
      <c r="J42" s="237" t="e">
        <f t="shared" si="9"/>
        <v>#DIV/0!</v>
      </c>
      <c r="K42" s="230" t="e">
        <f>AVERAGE(SURVEY!V63:V66)</f>
        <v>#DIV/0!</v>
      </c>
    </row>
    <row r="43" spans="2:14" ht="16" thickTop="1">
      <c r="B43" s="53" t="str">
        <f>SURVEY!B63</f>
        <v>Improvement of state control over territory</v>
      </c>
      <c r="D43" s="159">
        <f>SURVEY!G63</f>
        <v>0</v>
      </c>
      <c r="E43" s="129"/>
      <c r="F43" s="179">
        <f>SURVEY!P63</f>
        <v>0</v>
      </c>
      <c r="G43" s="129"/>
      <c r="H43" s="287" t="str">
        <f>IFERROR(SURVEY!H63*SURVEY!Q63,"")</f>
        <v/>
      </c>
      <c r="I43" s="290" t="str">
        <f>IF(H43&lt;0.1,"N/A",IF(H43&lt;2.1,"Very Low",IF(H43&lt;4.1,"Low",IF(H43&lt;9.1,"High",IF(H43&lt;16.1,"Very High",IF(H43="",""))))))</f>
        <v/>
      </c>
      <c r="J43" s="238">
        <f>SURVEY!U63</f>
        <v>0</v>
      </c>
      <c r="K43" s="231"/>
      <c r="M43" s="329"/>
      <c r="N43" s="330"/>
    </row>
    <row r="44" spans="2:14">
      <c r="B44" s="53" t="str">
        <f>SURVEY!B64</f>
        <v>Improvement of security apparatus</v>
      </c>
      <c r="D44" s="160">
        <f>SURVEY!G64</f>
        <v>0</v>
      </c>
      <c r="E44" s="127"/>
      <c r="F44" s="180">
        <f>SURVEY!P64</f>
        <v>0</v>
      </c>
      <c r="G44" s="127"/>
      <c r="H44" s="287" t="str">
        <f>IFERROR(SURVEY!H64*SURVEY!Q64,"")</f>
        <v/>
      </c>
      <c r="I44" s="290" t="str">
        <f t="shared" ref="I44:I46" si="10">IF(H44&lt;0.1,"N/A",IF(H44&lt;2.1,"Very Low",IF(H44&lt;4.1,"Low",IF(H44&lt;9.1,"High",IF(H44&lt;16.1,"Very High",IF(H44="",""))))))</f>
        <v/>
      </c>
      <c r="J44" s="239">
        <f>SURVEY!U64</f>
        <v>0</v>
      </c>
      <c r="K44" s="232"/>
      <c r="M44" s="331"/>
      <c r="N44" s="332"/>
    </row>
    <row r="45" spans="2:14">
      <c r="B45" s="53" t="str">
        <f>SURVEY!B65</f>
        <v>Improvement of presence of armed groups</v>
      </c>
      <c r="D45" s="160">
        <f>SURVEY!G65</f>
        <v>0</v>
      </c>
      <c r="E45" s="127"/>
      <c r="F45" s="180">
        <f>SURVEY!P65</f>
        <v>0</v>
      </c>
      <c r="G45" s="127"/>
      <c r="H45" s="287" t="str">
        <f>IFERROR(SURVEY!H65*SURVEY!Q65,"")</f>
        <v/>
      </c>
      <c r="I45" s="290" t="str">
        <f t="shared" si="10"/>
        <v/>
      </c>
      <c r="J45" s="239">
        <f>SURVEY!U65</f>
        <v>0</v>
      </c>
      <c r="K45" s="232"/>
      <c r="M45" s="331"/>
      <c r="N45" s="332"/>
    </row>
    <row r="46" spans="2:14" ht="16" thickBot="1">
      <c r="B46" s="53" t="str">
        <f>SURVEY!B66</f>
        <v>Improvement of Rule of Law</v>
      </c>
      <c r="D46" s="161">
        <f>SURVEY!G66</f>
        <v>0</v>
      </c>
      <c r="E46" s="134"/>
      <c r="F46" s="181">
        <f>SURVEY!P66</f>
        <v>0</v>
      </c>
      <c r="G46" s="134"/>
      <c r="H46" s="287" t="str">
        <f>IFERROR(SURVEY!H66*SURVEY!Q66,"")</f>
        <v/>
      </c>
      <c r="I46" s="290" t="str">
        <f t="shared" si="10"/>
        <v/>
      </c>
      <c r="J46" s="240">
        <f>SURVEY!U66</f>
        <v>0</v>
      </c>
      <c r="K46" s="233"/>
      <c r="M46" s="333"/>
      <c r="N46" s="334"/>
    </row>
    <row r="47" spans="2:14" ht="32" thickTop="1" thickBot="1">
      <c r="B47" s="52" t="s">
        <v>13</v>
      </c>
      <c r="D47" s="135" t="e">
        <f>IF(E47&lt;0.1,"N/A",IF(E47&lt;1.1,"Very Low",IF(E47&lt;2.1,"Low",IF(E47&lt;3.1,"High",IF(E47&lt;4.1,"Very High")))))</f>
        <v>#DIV/0!</v>
      </c>
      <c r="E47" s="136" t="e">
        <f>AVERAGE(SURVEY!H71:H74)</f>
        <v>#DIV/0!</v>
      </c>
      <c r="F47" s="136" t="e">
        <f>IF(G47&lt;0.1,"N/A",IF(G47&lt;1.1,"Very Low",IF(G47&lt;2.1,"Low",IF(G47&lt;3.1,"High",IF(G47&lt;4.1,"Very High")))))</f>
        <v>#DIV/0!</v>
      </c>
      <c r="G47" s="136" t="e">
        <f>AVERAGE(SURVEY!Q71:Q74)</f>
        <v>#DIV/0!</v>
      </c>
      <c r="H47" s="288" t="e">
        <f>AVERAGE(H48:H51)</f>
        <v>#DIV/0!</v>
      </c>
      <c r="I47" s="135" t="e">
        <f t="shared" si="4"/>
        <v>#DIV/0!</v>
      </c>
      <c r="J47" s="241" t="e">
        <f>IF(K47&lt;0.1,"",IF(K47&lt;1.1,"Low",IF(K47&lt;2.1,"Moderate",IF(K47&lt;3.1,"Strong"))))</f>
        <v>#DIV/0!</v>
      </c>
      <c r="K47" s="234" t="e">
        <f>AVERAGE(SURVEY!V71:V74)</f>
        <v>#DIV/0!</v>
      </c>
    </row>
    <row r="48" spans="2:14" ht="16" thickTop="1">
      <c r="B48" s="53" t="str">
        <f>SURVEY!B71</f>
        <v>Improvement of violent criminal activity</v>
      </c>
      <c r="D48" s="159">
        <f>SURVEY!G71</f>
        <v>0</v>
      </c>
      <c r="E48" s="129"/>
      <c r="F48" s="179">
        <f>SURVEY!P71</f>
        <v>0</v>
      </c>
      <c r="G48" s="129"/>
      <c r="H48" s="287" t="str">
        <f>IFERROR(SURVEY!H71*SURVEY!Q71,"")</f>
        <v/>
      </c>
      <c r="I48" s="290" t="str">
        <f>IF(H48&lt;0.1,"N/A",IF(H48&lt;2.1,"Very Low",IF(H48&lt;4.1,"Low",IF(H48&lt;9.1,"High",IF(H48&lt;16.1,"Very High",IF(H48="",""))))))</f>
        <v/>
      </c>
      <c r="J48" s="238">
        <f>SURVEY!U71</f>
        <v>0</v>
      </c>
      <c r="K48" s="231"/>
      <c r="M48" s="329"/>
      <c r="N48" s="330"/>
    </row>
    <row r="49" spans="1:14">
      <c r="B49" s="53" t="str">
        <f>SURVEY!B72</f>
        <v>Improvement of interpersonal and social violence</v>
      </c>
      <c r="D49" s="160">
        <f>SURVEY!G72</f>
        <v>0</v>
      </c>
      <c r="E49" s="127"/>
      <c r="F49" s="180">
        <f>SURVEY!P72</f>
        <v>0</v>
      </c>
      <c r="G49" s="127"/>
      <c r="H49" s="287" t="str">
        <f>IFERROR(SURVEY!H72*SURVEY!Q72,"")</f>
        <v/>
      </c>
      <c r="I49" s="290" t="str">
        <f t="shared" ref="I49:I51" si="11">IF(H49&lt;0.1,"N/A",IF(H49&lt;2.1,"Very Low",IF(H49&lt;4.1,"Low",IF(H49&lt;9.1,"High",IF(H49&lt;16.1,"Very High",IF(H49="",""))))))</f>
        <v/>
      </c>
      <c r="J49" s="239">
        <f>SURVEY!U72</f>
        <v>0</v>
      </c>
      <c r="K49" s="232"/>
      <c r="M49" s="331"/>
      <c r="N49" s="332"/>
    </row>
    <row r="50" spans="1:14">
      <c r="B50" s="53" t="str">
        <f>SURVEY!B73</f>
        <v>Improvement of conflict risks</v>
      </c>
      <c r="D50" s="160">
        <f>SURVEY!G73</f>
        <v>0</v>
      </c>
      <c r="E50" s="127"/>
      <c r="F50" s="180">
        <f>SURVEY!P73</f>
        <v>0</v>
      </c>
      <c r="G50" s="127"/>
      <c r="H50" s="287" t="str">
        <f>IFERROR(SURVEY!H73*SURVEY!Q73,"")</f>
        <v/>
      </c>
      <c r="I50" s="290" t="str">
        <f t="shared" si="11"/>
        <v/>
      </c>
      <c r="J50" s="239">
        <f>SURVEY!U73</f>
        <v>0</v>
      </c>
      <c r="K50" s="232"/>
      <c r="M50" s="331"/>
      <c r="N50" s="332"/>
    </row>
    <row r="51" spans="1:14" ht="16" thickBot="1">
      <c r="B51" s="53" t="str">
        <f>SURVEY!B74</f>
        <v>Improvement of terrorism</v>
      </c>
      <c r="D51" s="162">
        <f>SURVEY!G74</f>
        <v>0</v>
      </c>
      <c r="E51" s="128"/>
      <c r="F51" s="182">
        <f>SURVEY!P74</f>
        <v>0</v>
      </c>
      <c r="G51" s="128"/>
      <c r="H51" s="289" t="str">
        <f>IFERROR(SURVEY!H74*SURVEY!Q74,"")</f>
        <v/>
      </c>
      <c r="I51" s="291" t="str">
        <f t="shared" si="11"/>
        <v/>
      </c>
      <c r="J51" s="242">
        <f>SURVEY!U74</f>
        <v>0</v>
      </c>
      <c r="K51" s="235"/>
      <c r="M51" s="333"/>
      <c r="N51" s="334"/>
    </row>
    <row r="52" spans="1:14" ht="17" thickTop="1" thickBot="1">
      <c r="B52" s="116"/>
      <c r="D52" s="90"/>
      <c r="E52" s="90"/>
      <c r="F52" s="90"/>
      <c r="G52" s="90"/>
      <c r="H52" s="90"/>
      <c r="I52" s="90"/>
      <c r="J52" s="90"/>
    </row>
    <row r="53" spans="1:14" ht="30" thickTop="1" thickBot="1">
      <c r="B53" s="61" t="s">
        <v>14</v>
      </c>
      <c r="D53" s="140" t="e">
        <f>IF(E53&lt;0.1,"N/A",IF(E53&lt;1.1,"Very Low",IF(E53&lt;2.1,"Low",IF(E53&lt;3.1,"High",IF(E53&lt;4.1,"Very High")))))</f>
        <v>#DIV/0!</v>
      </c>
      <c r="E53" s="141" t="e">
        <f>AVERAGE(E54,E59)</f>
        <v>#DIV/0!</v>
      </c>
      <c r="F53" s="141" t="e">
        <f>IF(G53&lt;0.1,"N/A",IF(G53&lt;1.1,"Very Low",IF(G53&lt;2.1,"Low",IF(G53&lt;3.1,"High",IF(G53&lt;4.1,"Very High")))))</f>
        <v>#DIV/0!</v>
      </c>
      <c r="G53" s="141" t="e">
        <f>AVERAGE(G54,G59)</f>
        <v>#DIV/0!</v>
      </c>
      <c r="H53" s="292" t="e">
        <f>AVERAGE(H54,H59)</f>
        <v>#DIV/0!</v>
      </c>
      <c r="I53" s="140" t="e">
        <f t="shared" si="4"/>
        <v>#DIV/0!</v>
      </c>
      <c r="J53" s="250" t="e">
        <f t="shared" ref="J53:J54" si="12">IF(K53&lt;0.1,"",IF(K53&lt;1.1,"Low",IF(K53&lt;2.1,"Moderate",IF(K53&lt;3.1,"Strong"))))</f>
        <v>#DIV/0!</v>
      </c>
      <c r="K53" s="243" t="e">
        <f>AVERAGE(K54,K59)</f>
        <v>#DIV/0!</v>
      </c>
    </row>
    <row r="54" spans="1:14" ht="17" thickTop="1" thickBot="1">
      <c r="B54" s="62" t="s">
        <v>64</v>
      </c>
      <c r="D54" s="142" t="e">
        <f>IF(E54&lt;0.1,"N/A",IF(E54&lt;1.1,"Very Low",IF(E54&lt;2.1,"Low",IF(E54&lt;3.1,"High",IF(E54&lt;4.1,"Very High")))))</f>
        <v>#DIV/0!</v>
      </c>
      <c r="E54" s="143" t="e">
        <f>AVERAGE(SURVEY!H81:H84)</f>
        <v>#DIV/0!</v>
      </c>
      <c r="F54" s="143" t="e">
        <f>IF(G54&lt;0.1,"N/A",IF(G54&lt;1.1,"Very Low",IF(G54&lt;2.1,"Low",IF(G54&lt;3.1,"High",IF(G54&lt;4.1,"Very High")))))</f>
        <v>#DIV/0!</v>
      </c>
      <c r="G54" s="143" t="e">
        <f>AVERAGE(SURVEY!Q81:Q84)</f>
        <v>#DIV/0!</v>
      </c>
      <c r="H54" s="293" t="e">
        <f>AVERAGE(H55:H58)</f>
        <v>#DIV/0!</v>
      </c>
      <c r="I54" s="142" t="e">
        <f t="shared" si="4"/>
        <v>#DIV/0!</v>
      </c>
      <c r="J54" s="251" t="e">
        <f t="shared" si="12"/>
        <v>#DIV/0!</v>
      </c>
      <c r="K54" s="244" t="e">
        <f>AVERAGE(SURVEY!V81:V84)</f>
        <v>#DIV/0!</v>
      </c>
    </row>
    <row r="55" spans="1:14" ht="16" thickTop="1">
      <c r="B55" s="63" t="str">
        <f>SURVEY!B81</f>
        <v>Improvement of voice and accountability</v>
      </c>
      <c r="D55" s="163">
        <f>SURVEY!G81</f>
        <v>0</v>
      </c>
      <c r="E55" s="139"/>
      <c r="F55" s="183">
        <f>SURVEY!P81</f>
        <v>0</v>
      </c>
      <c r="G55" s="139"/>
      <c r="H55" s="294" t="str">
        <f>IFERROR(SURVEY!H81*SURVEY!Q81,"")</f>
        <v/>
      </c>
      <c r="I55" s="297" t="str">
        <f>IF(H55&lt;0.1,"N/A",IF(H55&lt;2.1,"Very Low",IF(H55&lt;4.1,"Low",IF(H55&lt;9.1,"High",IF(H55&lt;16.1,"Very High",IF(H55="",""))))))</f>
        <v/>
      </c>
      <c r="J55" s="252">
        <f>SURVEY!U81</f>
        <v>0</v>
      </c>
      <c r="K55" s="245"/>
      <c r="M55" s="335"/>
      <c r="N55" s="336"/>
    </row>
    <row r="56" spans="1:14">
      <c r="B56" s="63" t="str">
        <f>SURVEY!B82</f>
        <v>Improvement of access to justice</v>
      </c>
      <c r="D56" s="164">
        <f>SURVEY!G82</f>
        <v>0</v>
      </c>
      <c r="E56" s="137"/>
      <c r="F56" s="184">
        <f>SURVEY!P82</f>
        <v>0</v>
      </c>
      <c r="G56" s="137"/>
      <c r="H56" s="294" t="str">
        <f>IFERROR(SURVEY!H82*SURVEY!Q82,"")</f>
        <v/>
      </c>
      <c r="I56" s="297" t="str">
        <f t="shared" ref="I56:I58" si="13">IF(H56&lt;0.1,"N/A",IF(H56&lt;2.1,"Very Low",IF(H56&lt;4.1,"Low",IF(H56&lt;9.1,"High",IF(H56&lt;16.1,"Very High",IF(H56="",""))))))</f>
        <v/>
      </c>
      <c r="J56" s="253">
        <f>SURVEY!U82</f>
        <v>0</v>
      </c>
      <c r="K56" s="246"/>
      <c r="M56" s="337"/>
      <c r="N56" s="338"/>
    </row>
    <row r="57" spans="1:14">
      <c r="B57" s="63" t="str">
        <f>SURVEY!B83</f>
        <v>Improvement of horizontal inequality</v>
      </c>
      <c r="D57" s="164">
        <f>SURVEY!G83</f>
        <v>0</v>
      </c>
      <c r="E57" s="137"/>
      <c r="F57" s="184">
        <f>SURVEY!P83</f>
        <v>0</v>
      </c>
      <c r="G57" s="137"/>
      <c r="H57" s="294" t="str">
        <f>IFERROR(SURVEY!H83*SURVEY!Q83,"")</f>
        <v/>
      </c>
      <c r="I57" s="297" t="str">
        <f t="shared" si="13"/>
        <v/>
      </c>
      <c r="J57" s="253">
        <f>SURVEY!U83</f>
        <v>0</v>
      </c>
      <c r="K57" s="246"/>
      <c r="M57" s="337"/>
      <c r="N57" s="338"/>
    </row>
    <row r="58" spans="1:14" ht="16" thickBot="1">
      <c r="B58" s="63" t="str">
        <f>SURVEY!B84</f>
        <v>Improvement of an inclusive civil society</v>
      </c>
      <c r="D58" s="165">
        <f>SURVEY!G84</f>
        <v>0</v>
      </c>
      <c r="E58" s="144"/>
      <c r="F58" s="185">
        <f>SURVEY!P84</f>
        <v>0</v>
      </c>
      <c r="G58" s="144"/>
      <c r="H58" s="294" t="str">
        <f>IFERROR(SURVEY!H84*SURVEY!Q84,"")</f>
        <v/>
      </c>
      <c r="I58" s="297" t="str">
        <f t="shared" si="13"/>
        <v/>
      </c>
      <c r="J58" s="254">
        <f>SURVEY!U84</f>
        <v>0</v>
      </c>
      <c r="K58" s="247"/>
      <c r="M58" s="339"/>
      <c r="N58" s="340"/>
    </row>
    <row r="59" spans="1:14" ht="17" thickTop="1" thickBot="1">
      <c r="B59" s="67" t="s">
        <v>65</v>
      </c>
      <c r="D59" s="145" t="e">
        <f>IF(E59&lt;0.1,"N/A",IF(E59&lt;1.1,"Very Low",IF(E59&lt;2.1,"Low",IF(E59&lt;3.1,"High",IF(E59&lt;4.1,"Very High")))))</f>
        <v>#DIV/0!</v>
      </c>
      <c r="E59" s="146" t="e">
        <f>AVERAGE(SURVEY!H89:H90)</f>
        <v>#DIV/0!</v>
      </c>
      <c r="F59" s="146" t="e">
        <f>IF(G59&lt;0.1,"N/A",IF(G59&lt;1.1,"Very Low",IF(G59&lt;2.1,"Low",IF(G59&lt;3.1,"High",IF(G59&lt;4.1,"Very High")))))</f>
        <v>#DIV/0!</v>
      </c>
      <c r="G59" s="146" t="e">
        <f>AVERAGE(SURVEY!Q89:Q90)</f>
        <v>#DIV/0!</v>
      </c>
      <c r="H59" s="295" t="e">
        <f>AVERAGE(H60:H61)</f>
        <v>#DIV/0!</v>
      </c>
      <c r="I59" s="145" t="e">
        <f t="shared" si="4"/>
        <v>#DIV/0!</v>
      </c>
      <c r="J59" s="255" t="e">
        <f>IF(K59&lt;0.1,"",IF(K59&lt;1.1,"Low",IF(K59&lt;2.1,"Moderate",IF(K59&lt;3.1,"Strong"))))</f>
        <v>#DIV/0!</v>
      </c>
      <c r="K59" s="248" t="e">
        <f>AVERAGE(SURVEY!V89:V90)</f>
        <v>#DIV/0!</v>
      </c>
    </row>
    <row r="60" spans="1:14" ht="16" customHeight="1" thickTop="1">
      <c r="B60" s="64" t="str">
        <f>SURVEY!B89</f>
        <v>Improvement of vertical inequality_x000D_</v>
      </c>
      <c r="D60" s="163">
        <f>SURVEY!G89</f>
        <v>0</v>
      </c>
      <c r="E60" s="139"/>
      <c r="F60" s="183">
        <f>SURVEY!P89</f>
        <v>0</v>
      </c>
      <c r="G60" s="139"/>
      <c r="H60" s="294" t="str">
        <f>IFERROR(SURVEY!H89*SURVEY!Q89,"")</f>
        <v/>
      </c>
      <c r="I60" s="297" t="str">
        <f>IF(H60&lt;0.1,"N/A",IF(H60&lt;2.1,"Very Low",IF(H60&lt;4.1,"Low",IF(H60&lt;9.1,"High",IF(H60&lt;16.1,"Very High",IF(H60="",""))))))</f>
        <v/>
      </c>
      <c r="J60" s="252">
        <f>SURVEY!U89</f>
        <v>0</v>
      </c>
      <c r="K60" s="245"/>
      <c r="M60" s="335"/>
      <c r="N60" s="336"/>
    </row>
    <row r="61" spans="1:14" ht="16" thickBot="1">
      <c r="B61" s="64" t="str">
        <f>SURVEY!B90</f>
        <v>Improvement of gender inequality</v>
      </c>
      <c r="D61" s="166">
        <f>SURVEY!G90</f>
        <v>0</v>
      </c>
      <c r="E61" s="138"/>
      <c r="F61" s="186">
        <f>SURVEY!P90</f>
        <v>0</v>
      </c>
      <c r="G61" s="138"/>
      <c r="H61" s="296" t="str">
        <f>IFERROR(SURVEY!H90*SURVEY!Q90,"")</f>
        <v/>
      </c>
      <c r="I61" s="298" t="str">
        <f>IF(H61&lt;0.1,"N/A",IF(H61&lt;2.1,"Very Low",IF(H61&lt;4.1,"Low",IF(H61&lt;9.1,"High",IF(H61&lt;16.1,"Very High",IF(H61="",""))))))</f>
        <v/>
      </c>
      <c r="J61" s="256">
        <f>SURVEY!U90</f>
        <v>0</v>
      </c>
      <c r="K61" s="249"/>
      <c r="M61" s="339"/>
      <c r="N61" s="340"/>
    </row>
    <row r="62" spans="1:14" ht="16" thickTop="1">
      <c r="A62" s="14"/>
      <c r="B62" s="12"/>
      <c r="C62" s="73"/>
      <c r="D62" s="74"/>
      <c r="E62" s="74"/>
      <c r="F62" s="74"/>
      <c r="G62" s="74"/>
      <c r="H62" s="74"/>
      <c r="I62" s="74"/>
      <c r="J62" s="74"/>
    </row>
  </sheetData>
  <mergeCells count="2">
    <mergeCell ref="B2:B3"/>
    <mergeCell ref="P5:P28"/>
  </mergeCells>
  <conditionalFormatting sqref="D5:I61">
    <cfRule type="containsText" dxfId="22" priority="4" operator="containsText" text="Very High">
      <formula>NOT(ISERROR(SEARCH("Very High",D5)))</formula>
    </cfRule>
    <cfRule type="containsText" dxfId="21" priority="5" operator="containsText" text="High">
      <formula>NOT(ISERROR(SEARCH("High",D5)))</formula>
    </cfRule>
    <cfRule type="containsText" dxfId="20" priority="6" operator="containsText" text="Very Low">
      <formula>NOT(ISERROR(SEARCH("Very Low",D5)))</formula>
    </cfRule>
    <cfRule type="containsText" dxfId="19" priority="7" operator="containsText" text="Low">
      <formula>NOT(ISERROR(SEARCH("Low",D5)))</formula>
    </cfRule>
  </conditionalFormatting>
  <conditionalFormatting sqref="J5:J61">
    <cfRule type="containsText" dxfId="18" priority="1" operator="containsText" text="Low">
      <formula>NOT(ISERROR(SEARCH("Low",J5)))</formula>
    </cfRule>
    <cfRule type="containsText" dxfId="17" priority="2" operator="containsText" text="Moderate">
      <formula>NOT(ISERROR(SEARCH("Moderate",J5)))</formula>
    </cfRule>
    <cfRule type="containsText" dxfId="16" priority="3" operator="containsText" text="Strong">
      <formula>NOT(ISERROR(SEARCH("Strong",J5)))</formula>
    </cfRule>
  </conditionalFormatting>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BACKGROUND!$C$17:$C$20</xm:f>
          </x14:formula1>
          <xm:sqref>M5:M61</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0"/>
  <sheetViews>
    <sheetView workbookViewId="0">
      <selection activeCell="E21" sqref="E21"/>
    </sheetView>
  </sheetViews>
  <sheetFormatPr baseColWidth="10" defaultRowHeight="15" x14ac:dyDescent="0"/>
  <sheetData>
    <row r="3" spans="2:4">
      <c r="B3">
        <v>4</v>
      </c>
      <c r="C3" t="s">
        <v>16</v>
      </c>
      <c r="D3" t="s">
        <v>17</v>
      </c>
    </row>
    <row r="4" spans="2:4">
      <c r="B4">
        <v>3</v>
      </c>
      <c r="C4" t="s">
        <v>18</v>
      </c>
      <c r="D4" t="s">
        <v>19</v>
      </c>
    </row>
    <row r="5" spans="2:4">
      <c r="B5">
        <v>2</v>
      </c>
      <c r="C5" t="s">
        <v>20</v>
      </c>
      <c r="D5" t="s">
        <v>21</v>
      </c>
    </row>
    <row r="6" spans="2:4">
      <c r="B6">
        <v>1</v>
      </c>
      <c r="C6" t="s">
        <v>22</v>
      </c>
      <c r="D6" t="s">
        <v>23</v>
      </c>
    </row>
    <row r="7" spans="2:4">
      <c r="D7" t="s">
        <v>24</v>
      </c>
    </row>
    <row r="12" spans="2:4">
      <c r="B12">
        <v>3</v>
      </c>
      <c r="C12" t="s">
        <v>69</v>
      </c>
      <c r="D12" t="s">
        <v>70</v>
      </c>
    </row>
    <row r="13" spans="2:4">
      <c r="B13">
        <v>2</v>
      </c>
      <c r="C13" t="s">
        <v>67</v>
      </c>
      <c r="D13" t="s">
        <v>71</v>
      </c>
    </row>
    <row r="14" spans="2:4">
      <c r="B14">
        <v>1</v>
      </c>
      <c r="C14" t="s">
        <v>20</v>
      </c>
      <c r="D14" t="s">
        <v>72</v>
      </c>
    </row>
    <row r="15" spans="2:4">
      <c r="D15" t="s">
        <v>24</v>
      </c>
    </row>
    <row r="17" spans="3:3">
      <c r="C17" t="s">
        <v>77</v>
      </c>
    </row>
    <row r="18" spans="3:3">
      <c r="C18" t="s">
        <v>78</v>
      </c>
    </row>
    <row r="19" spans="3:3">
      <c r="C19" t="s">
        <v>75</v>
      </c>
    </row>
    <row r="20" spans="3:3">
      <c r="C20" t="s">
        <v>76</v>
      </c>
    </row>
  </sheetData>
  <phoneticPr fontId="1"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9"/>
  </sheetPr>
  <dimension ref="B1:AN93"/>
  <sheetViews>
    <sheetView showGridLines="0" workbookViewId="0">
      <pane xSplit="2" ySplit="3" topLeftCell="C4" activePane="bottomRight" state="frozen"/>
      <selection activeCell="P93" sqref="P93"/>
      <selection pane="topRight" activeCell="P93" sqref="P93"/>
      <selection pane="bottomLeft" activeCell="P93" sqref="P93"/>
      <selection pane="bottomRight" activeCell="U1" sqref="U1"/>
    </sheetView>
  </sheetViews>
  <sheetFormatPr baseColWidth="10" defaultRowHeight="14" x14ac:dyDescent="0"/>
  <cols>
    <col min="1" max="1" width="2.33203125" style="1" customWidth="1"/>
    <col min="2" max="2" width="60" style="1" customWidth="1"/>
    <col min="3" max="3" width="2.33203125" style="1" customWidth="1"/>
    <col min="4" max="7" width="47.1640625" style="1" customWidth="1"/>
    <col min="8" max="8" width="6.6640625" style="89" hidden="1" customWidth="1"/>
    <col min="9" max="9" width="2.33203125" style="1" customWidth="1"/>
    <col min="10" max="16" width="47.1640625" style="1" customWidth="1"/>
    <col min="17" max="17" width="14.1640625" style="89" hidden="1" customWidth="1"/>
    <col min="18" max="18" width="2.33203125" style="89" customWidth="1"/>
    <col min="19" max="21" width="47.1640625" style="1" customWidth="1"/>
    <col min="22" max="22" width="14.1640625" style="1" hidden="1" customWidth="1"/>
    <col min="23" max="24" width="14.1640625" style="1" customWidth="1"/>
    <col min="25" max="27" width="47.1640625" style="1" customWidth="1"/>
    <col min="28" max="29" width="14.1640625" style="1" customWidth="1"/>
    <col min="30" max="35" width="47.1640625" style="1" customWidth="1"/>
    <col min="36" max="37" width="14.1640625" style="1" customWidth="1"/>
    <col min="38" max="39" width="47.1640625" style="1" customWidth="1"/>
    <col min="40" max="41" width="14.1640625" style="1" customWidth="1"/>
    <col min="42" max="16384" width="10.83203125" style="1"/>
  </cols>
  <sheetData>
    <row r="1" spans="2:40" ht="14" customHeight="1"/>
    <row r="2" spans="2:40" ht="15">
      <c r="B2" s="353" t="s">
        <v>56</v>
      </c>
      <c r="D2" s="25" t="s">
        <v>58</v>
      </c>
      <c r="E2" s="26"/>
      <c r="F2" s="26"/>
      <c r="G2" s="27"/>
      <c r="J2" s="28" t="s">
        <v>59</v>
      </c>
      <c r="K2" s="26"/>
      <c r="L2" s="26"/>
      <c r="M2" s="26"/>
      <c r="N2" s="26"/>
      <c r="O2" s="26"/>
      <c r="P2" s="28"/>
      <c r="S2" s="28" t="s">
        <v>60</v>
      </c>
      <c r="T2" s="26"/>
      <c r="U2" s="26"/>
    </row>
    <row r="3" spans="2:40" ht="42">
      <c r="B3" s="354"/>
      <c r="D3" s="22" t="s">
        <v>33</v>
      </c>
      <c r="E3" s="23" t="s">
        <v>34</v>
      </c>
      <c r="F3" s="23" t="s">
        <v>35</v>
      </c>
      <c r="G3" s="24" t="s">
        <v>61</v>
      </c>
      <c r="J3" s="19" t="s">
        <v>36</v>
      </c>
      <c r="K3" s="20" t="s">
        <v>37</v>
      </c>
      <c r="L3" s="20" t="s">
        <v>38</v>
      </c>
      <c r="M3" s="20" t="s">
        <v>39</v>
      </c>
      <c r="N3" s="20" t="s">
        <v>40</v>
      </c>
      <c r="O3" s="20" t="s">
        <v>41</v>
      </c>
      <c r="P3" s="21" t="s">
        <v>62</v>
      </c>
      <c r="S3" s="19" t="s">
        <v>42</v>
      </c>
      <c r="T3" s="20" t="s">
        <v>127</v>
      </c>
      <c r="U3" s="21" t="s">
        <v>68</v>
      </c>
    </row>
    <row r="5" spans="2:40" s="3" customFormat="1" ht="28">
      <c r="B5" s="5" t="s">
        <v>4</v>
      </c>
      <c r="C5" s="6"/>
      <c r="D5" s="6"/>
      <c r="H5" s="95"/>
      <c r="Q5" s="95"/>
      <c r="R5" s="95"/>
    </row>
    <row r="7" spans="2:40" ht="15">
      <c r="B7" s="4" t="s">
        <v>5</v>
      </c>
    </row>
    <row r="9" spans="2:40">
      <c r="B9" s="7" t="s">
        <v>176</v>
      </c>
      <c r="D9" s="7" t="s">
        <v>43</v>
      </c>
      <c r="E9" s="10" t="s">
        <v>28</v>
      </c>
      <c r="F9" s="10" t="s">
        <v>25</v>
      </c>
      <c r="G9" s="76"/>
      <c r="H9" s="89" t="str">
        <f>IF(G9="Very Low",1,IF(G9="Low",2,IF(G9="High",3,IF(G9="Very High",4,IF(G9="","")))))</f>
        <v/>
      </c>
      <c r="J9" s="16" t="s">
        <v>44</v>
      </c>
      <c r="K9" s="17" t="s">
        <v>45</v>
      </c>
      <c r="L9" s="17" t="s">
        <v>29</v>
      </c>
      <c r="M9" s="17" t="s">
        <v>30</v>
      </c>
      <c r="N9" s="9" t="s">
        <v>46</v>
      </c>
      <c r="O9" s="17" t="s">
        <v>31</v>
      </c>
      <c r="P9" s="75"/>
      <c r="Q9" s="89" t="str">
        <f>IF(P9="Very Low",1,IF(P9="Low",2,IF(P9="High",3,IF(P9="Very High",4,IF(P9="","")))))</f>
        <v/>
      </c>
      <c r="S9" s="16" t="s">
        <v>32</v>
      </c>
      <c r="T9" s="17" t="s">
        <v>57</v>
      </c>
      <c r="U9" s="75"/>
      <c r="V9" s="1" t="str">
        <f>IF(U9="Low",1,IF(U9="Moderate",2,IF(U9="Strong",3,IF(U9="",""))))</f>
        <v/>
      </c>
      <c r="Z9" s="2"/>
      <c r="AA9" s="2"/>
      <c r="AD9" s="2"/>
      <c r="AE9" s="2"/>
      <c r="AF9" s="2"/>
      <c r="AG9" s="2"/>
      <c r="AI9" s="2"/>
      <c r="AL9" s="2"/>
      <c r="AM9" s="2"/>
    </row>
    <row r="10" spans="2:40">
      <c r="B10" s="7" t="s">
        <v>176</v>
      </c>
      <c r="D10" s="7" t="s">
        <v>43</v>
      </c>
      <c r="E10" s="10" t="s">
        <v>28</v>
      </c>
      <c r="F10" s="10" t="s">
        <v>25</v>
      </c>
      <c r="G10" s="76"/>
      <c r="H10" s="89" t="str">
        <f>IF(G10="Very Low",1,IF(G10="Low",2,IF(G10="High",3,IF(G10="Very High",4,IF(G10="","")))))</f>
        <v/>
      </c>
      <c r="J10" s="18" t="s">
        <v>44</v>
      </c>
      <c r="K10" s="10" t="s">
        <v>45</v>
      </c>
      <c r="L10" s="10" t="s">
        <v>29</v>
      </c>
      <c r="M10" s="10" t="s">
        <v>30</v>
      </c>
      <c r="N10" s="7" t="s">
        <v>46</v>
      </c>
      <c r="O10" s="10" t="s">
        <v>31</v>
      </c>
      <c r="P10" s="76"/>
      <c r="Q10" s="89" t="str">
        <f t="shared" ref="Q10:Q13" si="0">IF(P10="Very Low",1,IF(P10="Low",2,IF(P10="High",3,IF(P10="Very High",4,IF(P10="","")))))</f>
        <v/>
      </c>
      <c r="S10" s="18" t="s">
        <v>32</v>
      </c>
      <c r="T10" s="10" t="s">
        <v>57</v>
      </c>
      <c r="U10" s="75"/>
      <c r="V10" s="1" t="str">
        <f t="shared" ref="V10:V73" si="1">IF(U10="Low",1,IF(U10="Moderate",2,IF(U10="Strong",3,IF(U10="",""))))</f>
        <v/>
      </c>
    </row>
    <row r="11" spans="2:40">
      <c r="B11" s="7" t="s">
        <v>176</v>
      </c>
      <c r="D11" s="7" t="s">
        <v>43</v>
      </c>
      <c r="E11" s="10" t="s">
        <v>28</v>
      </c>
      <c r="F11" s="10" t="s">
        <v>25</v>
      </c>
      <c r="G11" s="76"/>
      <c r="H11" s="89" t="str">
        <f t="shared" ref="H11:H74" si="2">IF(G11="Very Low",1,IF(G11="Low",2,IF(G11="High",3,IF(G11="Very High",4,IF(G11="","")))))</f>
        <v/>
      </c>
      <c r="J11" s="18" t="s">
        <v>44</v>
      </c>
      <c r="K11" s="10" t="s">
        <v>45</v>
      </c>
      <c r="L11" s="10" t="s">
        <v>29</v>
      </c>
      <c r="M11" s="10" t="s">
        <v>30</v>
      </c>
      <c r="N11" s="7" t="s">
        <v>46</v>
      </c>
      <c r="O11" s="10" t="s">
        <v>31</v>
      </c>
      <c r="P11" s="76"/>
      <c r="Q11" s="89" t="str">
        <f t="shared" si="0"/>
        <v/>
      </c>
      <c r="S11" s="18" t="s">
        <v>32</v>
      </c>
      <c r="T11" s="10" t="s">
        <v>57</v>
      </c>
      <c r="U11" s="75"/>
      <c r="V11" s="1" t="str">
        <f t="shared" si="1"/>
        <v/>
      </c>
    </row>
    <row r="12" spans="2:40">
      <c r="B12" s="7" t="s">
        <v>176</v>
      </c>
      <c r="D12" s="7" t="s">
        <v>43</v>
      </c>
      <c r="E12" s="10" t="s">
        <v>28</v>
      </c>
      <c r="F12" s="10" t="s">
        <v>25</v>
      </c>
      <c r="G12" s="76"/>
      <c r="H12" s="89" t="str">
        <f t="shared" si="2"/>
        <v/>
      </c>
      <c r="J12" s="18" t="s">
        <v>44</v>
      </c>
      <c r="K12" s="10" t="s">
        <v>45</v>
      </c>
      <c r="L12" s="10" t="s">
        <v>29</v>
      </c>
      <c r="M12" s="10" t="s">
        <v>30</v>
      </c>
      <c r="N12" s="7" t="s">
        <v>46</v>
      </c>
      <c r="O12" s="10" t="s">
        <v>31</v>
      </c>
      <c r="P12" s="76"/>
      <c r="Q12" s="89" t="str">
        <f t="shared" si="0"/>
        <v/>
      </c>
      <c r="S12" s="18" t="s">
        <v>32</v>
      </c>
      <c r="T12" s="10" t="s">
        <v>57</v>
      </c>
      <c r="U12" s="75"/>
      <c r="V12" s="1" t="str">
        <f t="shared" si="1"/>
        <v/>
      </c>
    </row>
    <row r="13" spans="2:40">
      <c r="B13" s="7" t="s">
        <v>176</v>
      </c>
      <c r="D13" s="7" t="s">
        <v>43</v>
      </c>
      <c r="E13" s="10" t="s">
        <v>28</v>
      </c>
      <c r="F13" s="10" t="s">
        <v>25</v>
      </c>
      <c r="G13" s="76"/>
      <c r="H13" s="89" t="str">
        <f t="shared" si="2"/>
        <v/>
      </c>
      <c r="J13" s="18" t="s">
        <v>44</v>
      </c>
      <c r="K13" s="10" t="s">
        <v>45</v>
      </c>
      <c r="L13" s="10" t="s">
        <v>29</v>
      </c>
      <c r="M13" s="10" t="s">
        <v>30</v>
      </c>
      <c r="N13" s="7" t="s">
        <v>46</v>
      </c>
      <c r="O13" s="10" t="s">
        <v>31</v>
      </c>
      <c r="P13" s="76"/>
      <c r="Q13" s="89" t="str">
        <f t="shared" si="0"/>
        <v/>
      </c>
      <c r="S13" s="18" t="s">
        <v>32</v>
      </c>
      <c r="T13" s="10" t="s">
        <v>57</v>
      </c>
      <c r="U13" s="75"/>
      <c r="V13" s="1" t="str">
        <f t="shared" si="1"/>
        <v/>
      </c>
    </row>
    <row r="14" spans="2:40">
      <c r="G14" s="79"/>
      <c r="H14" s="89" t="str">
        <f t="shared" si="2"/>
        <v/>
      </c>
      <c r="P14" s="79"/>
      <c r="U14" s="79"/>
      <c r="V14" s="1" t="str">
        <f t="shared" si="1"/>
        <v/>
      </c>
    </row>
    <row r="15" spans="2:40" ht="15">
      <c r="B15" s="4" t="s">
        <v>3</v>
      </c>
      <c r="G15" s="79"/>
      <c r="H15" s="89" t="str">
        <f t="shared" si="2"/>
        <v/>
      </c>
      <c r="P15" s="79"/>
      <c r="U15" s="79"/>
      <c r="V15" s="1" t="str">
        <f t="shared" si="1"/>
        <v/>
      </c>
    </row>
    <row r="16" spans="2:40">
      <c r="G16" s="79"/>
      <c r="H16" s="89" t="str">
        <f t="shared" si="2"/>
        <v/>
      </c>
      <c r="P16" s="79"/>
      <c r="U16" s="79"/>
      <c r="V16" s="1" t="str">
        <f t="shared" si="1"/>
        <v/>
      </c>
    </row>
    <row r="17" spans="2:22">
      <c r="B17" s="7" t="s">
        <v>176</v>
      </c>
      <c r="D17" s="7" t="s">
        <v>43</v>
      </c>
      <c r="E17" s="10" t="s">
        <v>28</v>
      </c>
      <c r="F17" s="10" t="s">
        <v>25</v>
      </c>
      <c r="G17" s="76"/>
      <c r="H17" s="89" t="str">
        <f t="shared" si="2"/>
        <v/>
      </c>
      <c r="J17" s="11" t="s">
        <v>44</v>
      </c>
      <c r="K17" s="8" t="s">
        <v>45</v>
      </c>
      <c r="L17" s="8" t="s">
        <v>29</v>
      </c>
      <c r="M17" s="8" t="s">
        <v>30</v>
      </c>
      <c r="N17" s="13" t="s">
        <v>46</v>
      </c>
      <c r="O17" s="8" t="s">
        <v>31</v>
      </c>
      <c r="P17" s="77"/>
      <c r="Q17" s="89" t="str">
        <f>IF(P17="Very Low",1,IF(P17="Low",2,IF(P17="High",3,IF(P17="Very High",4,IF(P17="","")))))</f>
        <v/>
      </c>
      <c r="S17" s="11" t="s">
        <v>32</v>
      </c>
      <c r="T17" s="8" t="s">
        <v>57</v>
      </c>
      <c r="U17" s="75"/>
      <c r="V17" s="1" t="str">
        <f t="shared" si="1"/>
        <v/>
      </c>
    </row>
    <row r="18" spans="2:22">
      <c r="B18" s="7" t="s">
        <v>176</v>
      </c>
      <c r="D18" s="7" t="s">
        <v>43</v>
      </c>
      <c r="E18" s="10" t="s">
        <v>28</v>
      </c>
      <c r="F18" s="10" t="s">
        <v>25</v>
      </c>
      <c r="G18" s="76"/>
      <c r="H18" s="89" t="str">
        <f t="shared" si="2"/>
        <v/>
      </c>
      <c r="J18" s="11" t="s">
        <v>44</v>
      </c>
      <c r="K18" s="8" t="s">
        <v>45</v>
      </c>
      <c r="L18" s="8" t="s">
        <v>29</v>
      </c>
      <c r="M18" s="8" t="s">
        <v>30</v>
      </c>
      <c r="N18" s="13" t="s">
        <v>46</v>
      </c>
      <c r="O18" s="8" t="s">
        <v>31</v>
      </c>
      <c r="P18" s="77"/>
      <c r="Q18" s="89" t="str">
        <f t="shared" ref="Q18:Q84" si="3">IF(P18="Very Low",1,IF(P18="Low",2,IF(P18="High",3,IF(P18="Very High",4,IF(P18="","")))))</f>
        <v/>
      </c>
      <c r="S18" s="11" t="s">
        <v>32</v>
      </c>
      <c r="T18" s="8" t="s">
        <v>57</v>
      </c>
      <c r="U18" s="77"/>
      <c r="V18" s="1" t="str">
        <f t="shared" si="1"/>
        <v/>
      </c>
    </row>
    <row r="19" spans="2:22">
      <c r="B19" s="7" t="s">
        <v>176</v>
      </c>
      <c r="D19" s="7" t="s">
        <v>43</v>
      </c>
      <c r="E19" s="10" t="s">
        <v>28</v>
      </c>
      <c r="F19" s="10" t="s">
        <v>25</v>
      </c>
      <c r="G19" s="76"/>
      <c r="H19" s="89" t="str">
        <f t="shared" si="2"/>
        <v/>
      </c>
      <c r="J19" s="11" t="s">
        <v>44</v>
      </c>
      <c r="K19" s="8" t="s">
        <v>45</v>
      </c>
      <c r="L19" s="8" t="s">
        <v>29</v>
      </c>
      <c r="M19" s="8" t="s">
        <v>30</v>
      </c>
      <c r="N19" s="13" t="s">
        <v>46</v>
      </c>
      <c r="O19" s="8" t="s">
        <v>31</v>
      </c>
      <c r="P19" s="77"/>
      <c r="Q19" s="89" t="str">
        <f t="shared" si="3"/>
        <v/>
      </c>
      <c r="S19" s="11" t="s">
        <v>32</v>
      </c>
      <c r="T19" s="8" t="s">
        <v>57</v>
      </c>
      <c r="U19" s="77"/>
      <c r="V19" s="1" t="str">
        <f t="shared" si="1"/>
        <v/>
      </c>
    </row>
    <row r="20" spans="2:22">
      <c r="B20" s="7" t="s">
        <v>176</v>
      </c>
      <c r="D20" s="7" t="s">
        <v>43</v>
      </c>
      <c r="E20" s="10" t="s">
        <v>28</v>
      </c>
      <c r="F20" s="10" t="s">
        <v>25</v>
      </c>
      <c r="G20" s="76"/>
      <c r="H20" s="89" t="str">
        <f t="shared" si="2"/>
        <v/>
      </c>
      <c r="J20" s="11" t="s">
        <v>44</v>
      </c>
      <c r="K20" s="8" t="s">
        <v>45</v>
      </c>
      <c r="L20" s="8" t="s">
        <v>29</v>
      </c>
      <c r="M20" s="8" t="s">
        <v>30</v>
      </c>
      <c r="N20" s="13" t="s">
        <v>46</v>
      </c>
      <c r="O20" s="8" t="s">
        <v>31</v>
      </c>
      <c r="P20" s="77"/>
      <c r="Q20" s="89" t="str">
        <f t="shared" si="3"/>
        <v/>
      </c>
      <c r="S20" s="11" t="s">
        <v>32</v>
      </c>
      <c r="T20" s="8" t="s">
        <v>57</v>
      </c>
      <c r="U20" s="77"/>
      <c r="V20" s="1" t="str">
        <f t="shared" si="1"/>
        <v/>
      </c>
    </row>
    <row r="21" spans="2:22">
      <c r="B21" s="7" t="s">
        <v>176</v>
      </c>
      <c r="D21" s="7" t="s">
        <v>43</v>
      </c>
      <c r="E21" s="10" t="s">
        <v>28</v>
      </c>
      <c r="F21" s="10" t="s">
        <v>25</v>
      </c>
      <c r="G21" s="76"/>
      <c r="H21" s="89" t="str">
        <f t="shared" ref="H21" si="4">IF(G21="Very Low",1,IF(G21="Low",2,IF(G21="High",3,IF(G21="Very High",4,IF(G21="","")))))</f>
        <v/>
      </c>
      <c r="J21" s="11" t="s">
        <v>44</v>
      </c>
      <c r="K21" s="8" t="s">
        <v>45</v>
      </c>
      <c r="L21" s="8" t="s">
        <v>29</v>
      </c>
      <c r="M21" s="8" t="s">
        <v>30</v>
      </c>
      <c r="N21" s="13" t="s">
        <v>46</v>
      </c>
      <c r="O21" s="8" t="s">
        <v>31</v>
      </c>
      <c r="P21" s="77"/>
      <c r="Q21" s="89" t="str">
        <f t="shared" ref="Q21" si="5">IF(P21="Very Low",1,IF(P21="Low",2,IF(P21="High",3,IF(P21="Very High",4,IF(P21="","")))))</f>
        <v/>
      </c>
      <c r="S21" s="11" t="s">
        <v>32</v>
      </c>
      <c r="T21" s="8" t="s">
        <v>57</v>
      </c>
      <c r="U21" s="77"/>
      <c r="V21" s="1" t="str">
        <f t="shared" ref="V21" si="6">IF(U21="Low",1,IF(U21="Moderate",2,IF(U21="Strong",3,IF(U21="",""))))</f>
        <v/>
      </c>
    </row>
    <row r="22" spans="2:22">
      <c r="G22" s="79"/>
      <c r="H22" s="89" t="str">
        <f t="shared" si="2"/>
        <v/>
      </c>
      <c r="P22" s="79"/>
      <c r="Q22" s="89" t="str">
        <f t="shared" si="3"/>
        <v/>
      </c>
      <c r="U22" s="79"/>
      <c r="V22" s="1" t="str">
        <f t="shared" si="1"/>
        <v/>
      </c>
    </row>
    <row r="23" spans="2:22" ht="28">
      <c r="B23" s="31" t="s">
        <v>6</v>
      </c>
      <c r="G23" s="79"/>
      <c r="H23" s="89" t="str">
        <f t="shared" si="2"/>
        <v/>
      </c>
      <c r="P23" s="79"/>
      <c r="Q23" s="89" t="str">
        <f t="shared" si="3"/>
        <v/>
      </c>
      <c r="U23" s="79"/>
      <c r="V23" s="1" t="str">
        <f t="shared" si="1"/>
        <v/>
      </c>
    </row>
    <row r="24" spans="2:22">
      <c r="G24" s="79"/>
      <c r="H24" s="89" t="str">
        <f t="shared" si="2"/>
        <v/>
      </c>
      <c r="P24" s="79"/>
      <c r="Q24" s="89" t="str">
        <f t="shared" si="3"/>
        <v/>
      </c>
      <c r="U24" s="79"/>
      <c r="V24" s="1" t="str">
        <f t="shared" si="1"/>
        <v/>
      </c>
    </row>
    <row r="25" spans="2:22" ht="15">
      <c r="B25" s="32" t="s">
        <v>7</v>
      </c>
      <c r="G25" s="79"/>
      <c r="H25" s="89" t="str">
        <f t="shared" si="2"/>
        <v/>
      </c>
      <c r="P25" s="79"/>
      <c r="Q25" s="89" t="str">
        <f t="shared" si="3"/>
        <v/>
      </c>
      <c r="U25" s="79"/>
      <c r="V25" s="1" t="str">
        <f t="shared" si="1"/>
        <v/>
      </c>
    </row>
    <row r="26" spans="2:22">
      <c r="G26" s="79"/>
      <c r="H26" s="89" t="str">
        <f t="shared" si="2"/>
        <v/>
      </c>
      <c r="P26" s="79"/>
      <c r="Q26" s="89" t="str">
        <f t="shared" si="3"/>
        <v/>
      </c>
      <c r="U26" s="79"/>
      <c r="V26" s="1" t="str">
        <f t="shared" si="1"/>
        <v/>
      </c>
    </row>
    <row r="27" spans="2:22">
      <c r="B27" s="33" t="s">
        <v>176</v>
      </c>
      <c r="D27" s="37" t="s">
        <v>43</v>
      </c>
      <c r="E27" s="38" t="s">
        <v>28</v>
      </c>
      <c r="F27" s="38" t="s">
        <v>25</v>
      </c>
      <c r="G27" s="85"/>
      <c r="H27" s="89" t="str">
        <f t="shared" si="2"/>
        <v/>
      </c>
      <c r="I27" s="89"/>
      <c r="J27" s="39" t="s">
        <v>44</v>
      </c>
      <c r="K27" s="40" t="s">
        <v>45</v>
      </c>
      <c r="L27" s="40" t="s">
        <v>29</v>
      </c>
      <c r="M27" s="40" t="s">
        <v>30</v>
      </c>
      <c r="N27" s="41" t="s">
        <v>46</v>
      </c>
      <c r="O27" s="40" t="s">
        <v>31</v>
      </c>
      <c r="P27" s="80"/>
      <c r="Q27" s="89" t="str">
        <f t="shared" si="3"/>
        <v/>
      </c>
      <c r="S27" s="39" t="s">
        <v>32</v>
      </c>
      <c r="T27" s="40" t="s">
        <v>57</v>
      </c>
      <c r="U27" s="91"/>
      <c r="V27" s="1" t="str">
        <f t="shared" si="1"/>
        <v/>
      </c>
    </row>
    <row r="28" spans="2:22">
      <c r="B28" s="33" t="s">
        <v>176</v>
      </c>
      <c r="D28" s="37" t="s">
        <v>43</v>
      </c>
      <c r="E28" s="38" t="s">
        <v>28</v>
      </c>
      <c r="F28" s="38" t="s">
        <v>25</v>
      </c>
      <c r="G28" s="85"/>
      <c r="H28" s="89" t="str">
        <f t="shared" si="2"/>
        <v/>
      </c>
      <c r="I28" s="89"/>
      <c r="J28" s="39" t="s">
        <v>44</v>
      </c>
      <c r="K28" s="40" t="s">
        <v>45</v>
      </c>
      <c r="L28" s="40" t="s">
        <v>29</v>
      </c>
      <c r="M28" s="40" t="s">
        <v>30</v>
      </c>
      <c r="N28" s="41" t="s">
        <v>46</v>
      </c>
      <c r="O28" s="40" t="s">
        <v>31</v>
      </c>
      <c r="P28" s="80"/>
      <c r="Q28" s="89" t="str">
        <f t="shared" si="3"/>
        <v/>
      </c>
      <c r="S28" s="39" t="s">
        <v>32</v>
      </c>
      <c r="T28" s="40" t="s">
        <v>57</v>
      </c>
      <c r="U28" s="91"/>
      <c r="V28" s="1" t="str">
        <f t="shared" si="1"/>
        <v/>
      </c>
    </row>
    <row r="29" spans="2:22">
      <c r="B29" s="33" t="s">
        <v>176</v>
      </c>
      <c r="D29" s="37" t="s">
        <v>43</v>
      </c>
      <c r="E29" s="38" t="s">
        <v>28</v>
      </c>
      <c r="F29" s="38" t="s">
        <v>25</v>
      </c>
      <c r="G29" s="85"/>
      <c r="H29" s="89" t="str">
        <f t="shared" si="2"/>
        <v/>
      </c>
      <c r="I29" s="89"/>
      <c r="J29" s="39" t="s">
        <v>44</v>
      </c>
      <c r="K29" s="40" t="s">
        <v>45</v>
      </c>
      <c r="L29" s="40" t="s">
        <v>29</v>
      </c>
      <c r="M29" s="40" t="s">
        <v>30</v>
      </c>
      <c r="N29" s="41" t="s">
        <v>46</v>
      </c>
      <c r="O29" s="40" t="s">
        <v>31</v>
      </c>
      <c r="P29" s="80"/>
      <c r="Q29" s="89" t="str">
        <f t="shared" si="3"/>
        <v/>
      </c>
      <c r="S29" s="39" t="s">
        <v>32</v>
      </c>
      <c r="T29" s="40" t="s">
        <v>57</v>
      </c>
      <c r="U29" s="91"/>
      <c r="V29" s="1" t="str">
        <f t="shared" si="1"/>
        <v/>
      </c>
    </row>
    <row r="30" spans="2:22">
      <c r="B30" s="33" t="s">
        <v>176</v>
      </c>
      <c r="D30" s="37" t="s">
        <v>43</v>
      </c>
      <c r="E30" s="38" t="s">
        <v>28</v>
      </c>
      <c r="F30" s="38" t="s">
        <v>25</v>
      </c>
      <c r="G30" s="85"/>
      <c r="H30" s="89" t="str">
        <f t="shared" si="2"/>
        <v/>
      </c>
      <c r="I30" s="89"/>
      <c r="J30" s="39" t="s">
        <v>44</v>
      </c>
      <c r="K30" s="40" t="s">
        <v>45</v>
      </c>
      <c r="L30" s="40" t="s">
        <v>29</v>
      </c>
      <c r="M30" s="40" t="s">
        <v>30</v>
      </c>
      <c r="N30" s="41" t="s">
        <v>46</v>
      </c>
      <c r="O30" s="40" t="s">
        <v>31</v>
      </c>
      <c r="P30" s="80"/>
      <c r="Q30" s="89" t="str">
        <f t="shared" si="3"/>
        <v/>
      </c>
      <c r="S30" s="39" t="s">
        <v>32</v>
      </c>
      <c r="T30" s="40" t="s">
        <v>57</v>
      </c>
      <c r="U30" s="91"/>
      <c r="V30" s="1" t="str">
        <f t="shared" si="1"/>
        <v/>
      </c>
    </row>
    <row r="31" spans="2:22">
      <c r="B31" s="33" t="s">
        <v>176</v>
      </c>
      <c r="D31" s="37" t="s">
        <v>43</v>
      </c>
      <c r="E31" s="38" t="s">
        <v>28</v>
      </c>
      <c r="F31" s="38" t="s">
        <v>25</v>
      </c>
      <c r="G31" s="85"/>
      <c r="H31" s="89" t="str">
        <f t="shared" si="2"/>
        <v/>
      </c>
      <c r="I31" s="89"/>
      <c r="J31" s="39" t="s">
        <v>44</v>
      </c>
      <c r="K31" s="40" t="s">
        <v>45</v>
      </c>
      <c r="L31" s="40" t="s">
        <v>29</v>
      </c>
      <c r="M31" s="40" t="s">
        <v>30</v>
      </c>
      <c r="N31" s="41" t="s">
        <v>46</v>
      </c>
      <c r="O31" s="40" t="s">
        <v>31</v>
      </c>
      <c r="P31" s="80"/>
      <c r="Q31" s="89" t="str">
        <f t="shared" si="3"/>
        <v/>
      </c>
      <c r="S31" s="39" t="s">
        <v>32</v>
      </c>
      <c r="T31" s="40" t="s">
        <v>57</v>
      </c>
      <c r="U31" s="91"/>
      <c r="V31" s="1" t="str">
        <f t="shared" si="1"/>
        <v/>
      </c>
    </row>
    <row r="32" spans="2:22">
      <c r="G32" s="79"/>
      <c r="H32" s="89" t="str">
        <f t="shared" si="2"/>
        <v/>
      </c>
      <c r="P32" s="79"/>
      <c r="Q32" s="89" t="str">
        <f t="shared" si="3"/>
        <v/>
      </c>
      <c r="U32" s="79"/>
      <c r="V32" s="1" t="str">
        <f t="shared" si="1"/>
        <v/>
      </c>
    </row>
    <row r="33" spans="2:22" ht="15">
      <c r="B33" s="32" t="s">
        <v>8</v>
      </c>
      <c r="G33" s="79"/>
      <c r="H33" s="89" t="str">
        <f t="shared" si="2"/>
        <v/>
      </c>
      <c r="P33" s="79"/>
      <c r="Q33" s="89" t="str">
        <f t="shared" si="3"/>
        <v/>
      </c>
      <c r="U33" s="79"/>
      <c r="V33" s="1" t="str">
        <f t="shared" si="1"/>
        <v/>
      </c>
    </row>
    <row r="34" spans="2:22">
      <c r="G34" s="79"/>
      <c r="H34" s="89" t="str">
        <f t="shared" si="2"/>
        <v/>
      </c>
      <c r="P34" s="79"/>
      <c r="Q34" s="89" t="str">
        <f t="shared" si="3"/>
        <v/>
      </c>
      <c r="U34" s="79"/>
      <c r="V34" s="1" t="str">
        <f t="shared" si="1"/>
        <v/>
      </c>
    </row>
    <row r="35" spans="2:22">
      <c r="B35" s="37" t="s">
        <v>176</v>
      </c>
      <c r="D35" s="37" t="s">
        <v>43</v>
      </c>
      <c r="E35" s="38" t="s">
        <v>28</v>
      </c>
      <c r="F35" s="38" t="s">
        <v>25</v>
      </c>
      <c r="G35" s="85"/>
      <c r="H35" s="89" t="str">
        <f t="shared" si="2"/>
        <v/>
      </c>
      <c r="I35" s="89"/>
      <c r="J35" s="39" t="s">
        <v>44</v>
      </c>
      <c r="K35" s="40" t="s">
        <v>45</v>
      </c>
      <c r="L35" s="40" t="s">
        <v>29</v>
      </c>
      <c r="M35" s="40" t="s">
        <v>30</v>
      </c>
      <c r="N35" s="41" t="s">
        <v>46</v>
      </c>
      <c r="O35" s="40" t="s">
        <v>31</v>
      </c>
      <c r="P35" s="80"/>
      <c r="Q35" s="89" t="str">
        <f t="shared" si="3"/>
        <v/>
      </c>
      <c r="S35" s="39" t="s">
        <v>32</v>
      </c>
      <c r="T35" s="40" t="s">
        <v>57</v>
      </c>
      <c r="U35" s="91"/>
      <c r="V35" s="1" t="str">
        <f t="shared" si="1"/>
        <v/>
      </c>
    </row>
    <row r="36" spans="2:22">
      <c r="B36" s="37" t="s">
        <v>176</v>
      </c>
      <c r="D36" s="37" t="s">
        <v>43</v>
      </c>
      <c r="E36" s="38" t="s">
        <v>28</v>
      </c>
      <c r="F36" s="38" t="s">
        <v>25</v>
      </c>
      <c r="G36" s="85"/>
      <c r="H36" s="89" t="str">
        <f t="shared" ref="H36" si="7">IF(G36="Very Low",1,IF(G36="Low",2,IF(G36="High",3,IF(G36="Very High",4,IF(G36="","")))))</f>
        <v/>
      </c>
      <c r="I36" s="89"/>
      <c r="J36" s="39" t="s">
        <v>44</v>
      </c>
      <c r="K36" s="40" t="s">
        <v>45</v>
      </c>
      <c r="L36" s="40" t="s">
        <v>29</v>
      </c>
      <c r="M36" s="40" t="s">
        <v>30</v>
      </c>
      <c r="N36" s="41" t="s">
        <v>46</v>
      </c>
      <c r="O36" s="40" t="s">
        <v>31</v>
      </c>
      <c r="P36" s="80"/>
      <c r="Q36" s="89" t="str">
        <f t="shared" ref="Q36" si="8">IF(P36="Very Low",1,IF(P36="Low",2,IF(P36="High",3,IF(P36="Very High",4,IF(P36="","")))))</f>
        <v/>
      </c>
      <c r="S36" s="39" t="s">
        <v>32</v>
      </c>
      <c r="T36" s="40" t="s">
        <v>57</v>
      </c>
      <c r="U36" s="91"/>
      <c r="V36" s="1" t="str">
        <f t="shared" ref="V36" si="9">IF(U36="Low",1,IF(U36="Moderate",2,IF(U36="Strong",3,IF(U36="",""))))</f>
        <v/>
      </c>
    </row>
    <row r="37" spans="2:22">
      <c r="B37" s="37" t="s">
        <v>176</v>
      </c>
      <c r="D37" s="37" t="s">
        <v>43</v>
      </c>
      <c r="E37" s="38" t="s">
        <v>28</v>
      </c>
      <c r="F37" s="38" t="s">
        <v>25</v>
      </c>
      <c r="G37" s="85"/>
      <c r="H37" s="89" t="str">
        <f t="shared" ref="H37" si="10">IF(G37="Very Low",1,IF(G37="Low",2,IF(G37="High",3,IF(G37="Very High",4,IF(G37="","")))))</f>
        <v/>
      </c>
      <c r="I37" s="89"/>
      <c r="J37" s="39" t="s">
        <v>44</v>
      </c>
      <c r="K37" s="40" t="s">
        <v>45</v>
      </c>
      <c r="L37" s="40" t="s">
        <v>29</v>
      </c>
      <c r="M37" s="40" t="s">
        <v>30</v>
      </c>
      <c r="N37" s="41" t="s">
        <v>46</v>
      </c>
      <c r="O37" s="40" t="s">
        <v>31</v>
      </c>
      <c r="P37" s="80"/>
      <c r="Q37" s="89" t="str">
        <f t="shared" ref="Q37" si="11">IF(P37="Very Low",1,IF(P37="Low",2,IF(P37="High",3,IF(P37="Very High",4,IF(P37="","")))))</f>
        <v/>
      </c>
      <c r="S37" s="39" t="s">
        <v>32</v>
      </c>
      <c r="T37" s="40" t="s">
        <v>57</v>
      </c>
      <c r="U37" s="91"/>
      <c r="V37" s="1" t="str">
        <f t="shared" ref="V37" si="12">IF(U37="Low",1,IF(U37="Moderate",2,IF(U37="Strong",3,IF(U37="",""))))</f>
        <v/>
      </c>
    </row>
    <row r="38" spans="2:22">
      <c r="B38" s="37" t="s">
        <v>176</v>
      </c>
      <c r="D38" s="37" t="s">
        <v>43</v>
      </c>
      <c r="E38" s="38" t="s">
        <v>28</v>
      </c>
      <c r="F38" s="38" t="s">
        <v>25</v>
      </c>
      <c r="G38" s="85"/>
      <c r="H38" s="89" t="str">
        <f t="shared" ref="H38" si="13">IF(G38="Very Low",1,IF(G38="Low",2,IF(G38="High",3,IF(G38="Very High",4,IF(G38="","")))))</f>
        <v/>
      </c>
      <c r="I38" s="89"/>
      <c r="J38" s="39" t="s">
        <v>44</v>
      </c>
      <c r="K38" s="40" t="s">
        <v>45</v>
      </c>
      <c r="L38" s="40" t="s">
        <v>29</v>
      </c>
      <c r="M38" s="40" t="s">
        <v>30</v>
      </c>
      <c r="N38" s="41" t="s">
        <v>46</v>
      </c>
      <c r="O38" s="40" t="s">
        <v>31</v>
      </c>
      <c r="P38" s="80"/>
      <c r="Q38" s="89" t="str">
        <f t="shared" ref="Q38" si="14">IF(P38="Very Low",1,IF(P38="Low",2,IF(P38="High",3,IF(P38="Very High",4,IF(P38="","")))))</f>
        <v/>
      </c>
      <c r="S38" s="39" t="s">
        <v>32</v>
      </c>
      <c r="T38" s="40" t="s">
        <v>57</v>
      </c>
      <c r="U38" s="91"/>
      <c r="V38" s="1" t="str">
        <f t="shared" ref="V38" si="15">IF(U38="Low",1,IF(U38="Moderate",2,IF(U38="Strong",3,IF(U38="",""))))</f>
        <v/>
      </c>
    </row>
    <row r="39" spans="2:22">
      <c r="B39" s="37" t="s">
        <v>176</v>
      </c>
      <c r="D39" s="37" t="s">
        <v>43</v>
      </c>
      <c r="E39" s="38" t="s">
        <v>28</v>
      </c>
      <c r="F39" s="38" t="s">
        <v>25</v>
      </c>
      <c r="G39" s="85"/>
      <c r="H39" s="89" t="str">
        <f t="shared" ref="H39" si="16">IF(G39="Very Low",1,IF(G39="Low",2,IF(G39="High",3,IF(G39="Very High",4,IF(G39="","")))))</f>
        <v/>
      </c>
      <c r="I39" s="89"/>
      <c r="J39" s="39" t="s">
        <v>44</v>
      </c>
      <c r="K39" s="40" t="s">
        <v>45</v>
      </c>
      <c r="L39" s="40" t="s">
        <v>29</v>
      </c>
      <c r="M39" s="40" t="s">
        <v>30</v>
      </c>
      <c r="N39" s="41" t="s">
        <v>46</v>
      </c>
      <c r="O39" s="40" t="s">
        <v>31</v>
      </c>
      <c r="P39" s="80"/>
      <c r="Q39" s="89" t="str">
        <f t="shared" ref="Q39" si="17">IF(P39="Very Low",1,IF(P39="Low",2,IF(P39="High",3,IF(P39="Very High",4,IF(P39="","")))))</f>
        <v/>
      </c>
      <c r="S39" s="39" t="s">
        <v>32</v>
      </c>
      <c r="T39" s="40" t="s">
        <v>57</v>
      </c>
      <c r="U39" s="91"/>
      <c r="V39" s="1" t="str">
        <f t="shared" ref="V39" si="18">IF(U39="Low",1,IF(U39="Moderate",2,IF(U39="Strong",3,IF(U39="",""))))</f>
        <v/>
      </c>
    </row>
    <row r="40" spans="2:22">
      <c r="G40" s="79"/>
      <c r="H40" s="89" t="str">
        <f t="shared" si="2"/>
        <v/>
      </c>
      <c r="P40" s="79"/>
      <c r="Q40" s="89" t="str">
        <f t="shared" si="3"/>
        <v/>
      </c>
      <c r="U40" s="79"/>
      <c r="V40" s="1" t="str">
        <f t="shared" si="1"/>
        <v/>
      </c>
    </row>
    <row r="41" spans="2:22" ht="28">
      <c r="B41" s="42" t="s">
        <v>9</v>
      </c>
      <c r="G41" s="79"/>
      <c r="H41" s="89" t="str">
        <f t="shared" si="2"/>
        <v/>
      </c>
      <c r="P41" s="79"/>
      <c r="Q41" s="89" t="str">
        <f t="shared" si="3"/>
        <v/>
      </c>
      <c r="U41" s="79"/>
      <c r="V41" s="1" t="str">
        <f t="shared" si="1"/>
        <v/>
      </c>
    </row>
    <row r="42" spans="2:22">
      <c r="G42" s="79"/>
      <c r="H42" s="89" t="str">
        <f t="shared" si="2"/>
        <v/>
      </c>
      <c r="P42" s="79"/>
      <c r="Q42" s="89" t="str">
        <f t="shared" si="3"/>
        <v/>
      </c>
      <c r="U42" s="79"/>
      <c r="V42" s="1" t="str">
        <f t="shared" si="1"/>
        <v/>
      </c>
    </row>
    <row r="43" spans="2:22" ht="15">
      <c r="B43" s="43" t="s">
        <v>11</v>
      </c>
      <c r="G43" s="79"/>
      <c r="H43" s="89" t="str">
        <f t="shared" si="2"/>
        <v/>
      </c>
      <c r="P43" s="79"/>
      <c r="Q43" s="89" t="str">
        <f t="shared" si="3"/>
        <v/>
      </c>
      <c r="U43" s="79"/>
      <c r="V43" s="1" t="str">
        <f t="shared" si="1"/>
        <v/>
      </c>
    </row>
    <row r="44" spans="2:22">
      <c r="G44" s="79"/>
      <c r="H44" s="89" t="str">
        <f t="shared" si="2"/>
        <v/>
      </c>
      <c r="P44" s="79"/>
      <c r="Q44" s="89" t="str">
        <f t="shared" si="3"/>
        <v/>
      </c>
      <c r="U44" s="79"/>
      <c r="V44" s="1" t="str">
        <f t="shared" si="1"/>
        <v/>
      </c>
    </row>
    <row r="45" spans="2:22">
      <c r="B45" s="45" t="s">
        <v>176</v>
      </c>
      <c r="D45" s="44" t="s">
        <v>43</v>
      </c>
      <c r="E45" s="47" t="s">
        <v>28</v>
      </c>
      <c r="F45" s="47" t="s">
        <v>25</v>
      </c>
      <c r="G45" s="86"/>
      <c r="H45" s="89" t="str">
        <f t="shared" si="2"/>
        <v/>
      </c>
      <c r="I45" s="89"/>
      <c r="J45" s="48" t="s">
        <v>44</v>
      </c>
      <c r="K45" s="49" t="s">
        <v>45</v>
      </c>
      <c r="L45" s="49" t="s">
        <v>29</v>
      </c>
      <c r="M45" s="49" t="s">
        <v>30</v>
      </c>
      <c r="N45" s="50" t="s">
        <v>46</v>
      </c>
      <c r="O45" s="49" t="s">
        <v>31</v>
      </c>
      <c r="P45" s="81"/>
      <c r="Q45" s="89" t="str">
        <f t="shared" si="3"/>
        <v/>
      </c>
      <c r="S45" s="48" t="s">
        <v>32</v>
      </c>
      <c r="T45" s="49" t="s">
        <v>57</v>
      </c>
      <c r="U45" s="92"/>
      <c r="V45" s="1" t="str">
        <f t="shared" si="1"/>
        <v/>
      </c>
    </row>
    <row r="46" spans="2:22">
      <c r="B46" s="45" t="s">
        <v>176</v>
      </c>
      <c r="D46" s="44" t="s">
        <v>43</v>
      </c>
      <c r="E46" s="47" t="s">
        <v>28</v>
      </c>
      <c r="F46" s="47" t="s">
        <v>25</v>
      </c>
      <c r="G46" s="86"/>
      <c r="H46" s="89" t="str">
        <f t="shared" si="2"/>
        <v/>
      </c>
      <c r="I46" s="89"/>
      <c r="J46" s="48" t="s">
        <v>44</v>
      </c>
      <c r="K46" s="49" t="s">
        <v>45</v>
      </c>
      <c r="L46" s="49" t="s">
        <v>29</v>
      </c>
      <c r="M46" s="49" t="s">
        <v>30</v>
      </c>
      <c r="N46" s="50" t="s">
        <v>46</v>
      </c>
      <c r="O46" s="49" t="s">
        <v>31</v>
      </c>
      <c r="P46" s="81"/>
      <c r="Q46" s="89" t="str">
        <f t="shared" si="3"/>
        <v/>
      </c>
      <c r="S46" s="48" t="s">
        <v>32</v>
      </c>
      <c r="T46" s="49" t="s">
        <v>57</v>
      </c>
      <c r="U46" s="92"/>
      <c r="V46" s="1" t="str">
        <f t="shared" si="1"/>
        <v/>
      </c>
    </row>
    <row r="47" spans="2:22">
      <c r="B47" s="45" t="s">
        <v>176</v>
      </c>
      <c r="D47" s="44" t="s">
        <v>43</v>
      </c>
      <c r="E47" s="47" t="s">
        <v>28</v>
      </c>
      <c r="F47" s="47" t="s">
        <v>25</v>
      </c>
      <c r="G47" s="86"/>
      <c r="H47" s="89" t="str">
        <f t="shared" si="2"/>
        <v/>
      </c>
      <c r="I47" s="89"/>
      <c r="J47" s="48" t="s">
        <v>44</v>
      </c>
      <c r="K47" s="49" t="s">
        <v>45</v>
      </c>
      <c r="L47" s="49" t="s">
        <v>29</v>
      </c>
      <c r="M47" s="49" t="s">
        <v>30</v>
      </c>
      <c r="N47" s="50" t="s">
        <v>46</v>
      </c>
      <c r="O47" s="49" t="s">
        <v>31</v>
      </c>
      <c r="P47" s="81"/>
      <c r="Q47" s="89" t="str">
        <f t="shared" si="3"/>
        <v/>
      </c>
      <c r="S47" s="48" t="s">
        <v>32</v>
      </c>
      <c r="T47" s="49" t="s">
        <v>57</v>
      </c>
      <c r="U47" s="92"/>
      <c r="V47" s="1" t="str">
        <f t="shared" si="1"/>
        <v/>
      </c>
    </row>
    <row r="48" spans="2:22">
      <c r="B48" s="45" t="s">
        <v>176</v>
      </c>
      <c r="D48" s="44" t="s">
        <v>43</v>
      </c>
      <c r="E48" s="47" t="s">
        <v>28</v>
      </c>
      <c r="F48" s="47" t="s">
        <v>25</v>
      </c>
      <c r="G48" s="86"/>
      <c r="H48" s="89" t="str">
        <f t="shared" si="2"/>
        <v/>
      </c>
      <c r="I48" s="89"/>
      <c r="J48" s="48" t="s">
        <v>44</v>
      </c>
      <c r="K48" s="49" t="s">
        <v>45</v>
      </c>
      <c r="L48" s="49" t="s">
        <v>29</v>
      </c>
      <c r="M48" s="49" t="s">
        <v>30</v>
      </c>
      <c r="N48" s="50" t="s">
        <v>46</v>
      </c>
      <c r="O48" s="49" t="s">
        <v>31</v>
      </c>
      <c r="P48" s="81"/>
      <c r="Q48" s="89" t="str">
        <f t="shared" si="3"/>
        <v/>
      </c>
      <c r="S48" s="48" t="s">
        <v>32</v>
      </c>
      <c r="T48" s="49" t="s">
        <v>57</v>
      </c>
      <c r="U48" s="92"/>
      <c r="V48" s="1" t="str">
        <f t="shared" si="1"/>
        <v/>
      </c>
    </row>
    <row r="49" spans="2:22">
      <c r="B49" s="45" t="s">
        <v>176</v>
      </c>
      <c r="D49" s="44" t="s">
        <v>43</v>
      </c>
      <c r="E49" s="47" t="s">
        <v>28</v>
      </c>
      <c r="F49" s="47" t="s">
        <v>25</v>
      </c>
      <c r="G49" s="86"/>
      <c r="H49" s="89" t="str">
        <f t="shared" ref="H49" si="19">IF(G49="Very Low",1,IF(G49="Low",2,IF(G49="High",3,IF(G49="Very High",4,IF(G49="","")))))</f>
        <v/>
      </c>
      <c r="I49" s="89"/>
      <c r="J49" s="48" t="s">
        <v>44</v>
      </c>
      <c r="K49" s="49" t="s">
        <v>45</v>
      </c>
      <c r="L49" s="49" t="s">
        <v>29</v>
      </c>
      <c r="M49" s="49" t="s">
        <v>30</v>
      </c>
      <c r="N49" s="50" t="s">
        <v>46</v>
      </c>
      <c r="O49" s="49" t="s">
        <v>31</v>
      </c>
      <c r="P49" s="81"/>
      <c r="Q49" s="89" t="str">
        <f t="shared" ref="Q49" si="20">IF(P49="Very Low",1,IF(P49="Low",2,IF(P49="High",3,IF(P49="Very High",4,IF(P49="","")))))</f>
        <v/>
      </c>
      <c r="S49" s="48" t="s">
        <v>32</v>
      </c>
      <c r="T49" s="49" t="s">
        <v>57</v>
      </c>
      <c r="U49" s="92"/>
      <c r="V49" s="1" t="str">
        <f t="shared" ref="V49" si="21">IF(U49="Low",1,IF(U49="Moderate",2,IF(U49="Strong",3,IF(U49="",""))))</f>
        <v/>
      </c>
    </row>
    <row r="50" spans="2:22">
      <c r="G50" s="79"/>
      <c r="H50" s="89" t="str">
        <f t="shared" si="2"/>
        <v/>
      </c>
      <c r="I50" s="89"/>
      <c r="P50" s="79"/>
      <c r="Q50" s="89" t="str">
        <f t="shared" si="3"/>
        <v/>
      </c>
      <c r="U50" s="79"/>
      <c r="V50" s="1" t="str">
        <f t="shared" si="1"/>
        <v/>
      </c>
    </row>
    <row r="51" spans="2:22" ht="15">
      <c r="B51" s="43" t="s">
        <v>10</v>
      </c>
      <c r="G51" s="79"/>
      <c r="H51" s="89" t="str">
        <f t="shared" si="2"/>
        <v/>
      </c>
      <c r="I51" s="89"/>
      <c r="P51" s="79"/>
      <c r="Q51" s="89" t="str">
        <f t="shared" si="3"/>
        <v/>
      </c>
      <c r="U51" s="79"/>
      <c r="V51" s="1" t="str">
        <f t="shared" si="1"/>
        <v/>
      </c>
    </row>
    <row r="52" spans="2:22">
      <c r="G52" s="79"/>
      <c r="H52" s="89" t="str">
        <f t="shared" si="2"/>
        <v/>
      </c>
      <c r="I52" s="89"/>
      <c r="P52" s="79"/>
      <c r="Q52" s="89" t="str">
        <f t="shared" si="3"/>
        <v/>
      </c>
      <c r="U52" s="79"/>
      <c r="V52" s="1" t="str">
        <f t="shared" si="1"/>
        <v/>
      </c>
    </row>
    <row r="53" spans="2:22">
      <c r="B53" s="45" t="s">
        <v>176</v>
      </c>
      <c r="D53" s="44" t="s">
        <v>43</v>
      </c>
      <c r="E53" s="47" t="s">
        <v>28</v>
      </c>
      <c r="F53" s="47" t="s">
        <v>25</v>
      </c>
      <c r="G53" s="86"/>
      <c r="H53" s="89" t="str">
        <f t="shared" si="2"/>
        <v/>
      </c>
      <c r="I53" s="89"/>
      <c r="J53" s="48" t="s">
        <v>44</v>
      </c>
      <c r="K53" s="49" t="s">
        <v>45</v>
      </c>
      <c r="L53" s="49" t="s">
        <v>29</v>
      </c>
      <c r="M53" s="49" t="s">
        <v>30</v>
      </c>
      <c r="N53" s="50" t="s">
        <v>46</v>
      </c>
      <c r="O53" s="49" t="s">
        <v>31</v>
      </c>
      <c r="P53" s="81"/>
      <c r="Q53" s="89" t="str">
        <f t="shared" si="3"/>
        <v/>
      </c>
      <c r="S53" s="48" t="s">
        <v>32</v>
      </c>
      <c r="T53" s="49" t="s">
        <v>57</v>
      </c>
      <c r="U53" s="92"/>
      <c r="V53" s="1" t="str">
        <f t="shared" si="1"/>
        <v/>
      </c>
    </row>
    <row r="54" spans="2:22">
      <c r="B54" s="45" t="s">
        <v>176</v>
      </c>
      <c r="D54" s="44" t="s">
        <v>43</v>
      </c>
      <c r="E54" s="47" t="s">
        <v>28</v>
      </c>
      <c r="F54" s="47" t="s">
        <v>25</v>
      </c>
      <c r="G54" s="86"/>
      <c r="H54" s="89" t="str">
        <f t="shared" si="2"/>
        <v/>
      </c>
      <c r="I54" s="89"/>
      <c r="J54" s="48" t="s">
        <v>44</v>
      </c>
      <c r="K54" s="49" t="s">
        <v>45</v>
      </c>
      <c r="L54" s="49" t="s">
        <v>29</v>
      </c>
      <c r="M54" s="49" t="s">
        <v>30</v>
      </c>
      <c r="N54" s="50" t="s">
        <v>46</v>
      </c>
      <c r="O54" s="49" t="s">
        <v>31</v>
      </c>
      <c r="P54" s="81"/>
      <c r="Q54" s="89" t="str">
        <f t="shared" si="3"/>
        <v/>
      </c>
      <c r="S54" s="48" t="s">
        <v>32</v>
      </c>
      <c r="T54" s="49" t="s">
        <v>57</v>
      </c>
      <c r="U54" s="92"/>
      <c r="V54" s="1" t="str">
        <f t="shared" si="1"/>
        <v/>
      </c>
    </row>
    <row r="55" spans="2:22">
      <c r="B55" s="45" t="s">
        <v>176</v>
      </c>
      <c r="D55" s="44" t="s">
        <v>43</v>
      </c>
      <c r="E55" s="47" t="s">
        <v>28</v>
      </c>
      <c r="F55" s="47" t="s">
        <v>25</v>
      </c>
      <c r="G55" s="86"/>
      <c r="H55" s="89" t="str">
        <f t="shared" ref="H55" si="22">IF(G55="Very Low",1,IF(G55="Low",2,IF(G55="High",3,IF(G55="Very High",4,IF(G55="","")))))</f>
        <v/>
      </c>
      <c r="I55" s="89"/>
      <c r="J55" s="48" t="s">
        <v>44</v>
      </c>
      <c r="K55" s="49" t="s">
        <v>45</v>
      </c>
      <c r="L55" s="49" t="s">
        <v>29</v>
      </c>
      <c r="M55" s="49" t="s">
        <v>30</v>
      </c>
      <c r="N55" s="50" t="s">
        <v>46</v>
      </c>
      <c r="O55" s="49" t="s">
        <v>31</v>
      </c>
      <c r="P55" s="81"/>
      <c r="Q55" s="89" t="str">
        <f t="shared" ref="Q55" si="23">IF(P55="Very Low",1,IF(P55="Low",2,IF(P55="High",3,IF(P55="Very High",4,IF(P55="","")))))</f>
        <v/>
      </c>
      <c r="S55" s="48" t="s">
        <v>32</v>
      </c>
      <c r="T55" s="49" t="s">
        <v>57</v>
      </c>
      <c r="U55" s="92"/>
      <c r="V55" s="1" t="str">
        <f t="shared" ref="V55" si="24">IF(U55="Low",1,IF(U55="Moderate",2,IF(U55="Strong",3,IF(U55="",""))))</f>
        <v/>
      </c>
    </row>
    <row r="56" spans="2:22">
      <c r="B56" s="45" t="s">
        <v>176</v>
      </c>
      <c r="D56" s="44" t="s">
        <v>43</v>
      </c>
      <c r="E56" s="47" t="s">
        <v>28</v>
      </c>
      <c r="F56" s="47" t="s">
        <v>25</v>
      </c>
      <c r="G56" s="86"/>
      <c r="H56" s="89" t="str">
        <f t="shared" ref="H56" si="25">IF(G56="Very Low",1,IF(G56="Low",2,IF(G56="High",3,IF(G56="Very High",4,IF(G56="","")))))</f>
        <v/>
      </c>
      <c r="I56" s="89"/>
      <c r="J56" s="48" t="s">
        <v>44</v>
      </c>
      <c r="K56" s="49" t="s">
        <v>45</v>
      </c>
      <c r="L56" s="49" t="s">
        <v>29</v>
      </c>
      <c r="M56" s="49" t="s">
        <v>30</v>
      </c>
      <c r="N56" s="50" t="s">
        <v>46</v>
      </c>
      <c r="O56" s="49" t="s">
        <v>31</v>
      </c>
      <c r="P56" s="81"/>
      <c r="Q56" s="89" t="str">
        <f t="shared" ref="Q56" si="26">IF(P56="Very Low",1,IF(P56="Low",2,IF(P56="High",3,IF(P56="Very High",4,IF(P56="","")))))</f>
        <v/>
      </c>
      <c r="S56" s="48" t="s">
        <v>32</v>
      </c>
      <c r="T56" s="49" t="s">
        <v>57</v>
      </c>
      <c r="U56" s="92"/>
      <c r="V56" s="1" t="str">
        <f t="shared" ref="V56" si="27">IF(U56="Low",1,IF(U56="Moderate",2,IF(U56="Strong",3,IF(U56="",""))))</f>
        <v/>
      </c>
    </row>
    <row r="57" spans="2:22">
      <c r="B57" s="45" t="s">
        <v>176</v>
      </c>
      <c r="D57" s="44" t="s">
        <v>43</v>
      </c>
      <c r="E57" s="47" t="s">
        <v>28</v>
      </c>
      <c r="F57" s="47" t="s">
        <v>25</v>
      </c>
      <c r="G57" s="86"/>
      <c r="H57" s="89" t="str">
        <f t="shared" ref="H57" si="28">IF(G57="Very Low",1,IF(G57="Low",2,IF(G57="High",3,IF(G57="Very High",4,IF(G57="","")))))</f>
        <v/>
      </c>
      <c r="I57" s="89"/>
      <c r="J57" s="48" t="s">
        <v>44</v>
      </c>
      <c r="K57" s="49" t="s">
        <v>45</v>
      </c>
      <c r="L57" s="49" t="s">
        <v>29</v>
      </c>
      <c r="M57" s="49" t="s">
        <v>30</v>
      </c>
      <c r="N57" s="50" t="s">
        <v>46</v>
      </c>
      <c r="O57" s="49" t="s">
        <v>31</v>
      </c>
      <c r="P57" s="81"/>
      <c r="Q57" s="89" t="str">
        <f t="shared" ref="Q57" si="29">IF(P57="Very Low",1,IF(P57="Low",2,IF(P57="High",3,IF(P57="Very High",4,IF(P57="","")))))</f>
        <v/>
      </c>
      <c r="S57" s="48" t="s">
        <v>32</v>
      </c>
      <c r="T57" s="49" t="s">
        <v>57</v>
      </c>
      <c r="U57" s="92"/>
      <c r="V57" s="1" t="str">
        <f t="shared" ref="V57" si="30">IF(U57="Low",1,IF(U57="Moderate",2,IF(U57="Strong",3,IF(U57="",""))))</f>
        <v/>
      </c>
    </row>
    <row r="58" spans="2:22">
      <c r="G58" s="79"/>
      <c r="H58" s="89" t="str">
        <f t="shared" si="2"/>
        <v/>
      </c>
      <c r="I58" s="89"/>
      <c r="P58" s="79"/>
      <c r="Q58" s="89" t="str">
        <f t="shared" si="3"/>
        <v/>
      </c>
      <c r="U58" s="79"/>
      <c r="V58" s="1" t="str">
        <f t="shared" si="1"/>
        <v/>
      </c>
    </row>
    <row r="59" spans="2:22" ht="28">
      <c r="B59" s="51" t="s">
        <v>12</v>
      </c>
      <c r="G59" s="79"/>
      <c r="H59" s="89" t="str">
        <f t="shared" si="2"/>
        <v/>
      </c>
      <c r="I59" s="89"/>
      <c r="P59" s="79"/>
      <c r="Q59" s="89" t="str">
        <f t="shared" si="3"/>
        <v/>
      </c>
      <c r="U59" s="79"/>
      <c r="V59" s="1" t="str">
        <f t="shared" si="1"/>
        <v/>
      </c>
    </row>
    <row r="60" spans="2:22">
      <c r="G60" s="79"/>
      <c r="H60" s="89" t="str">
        <f t="shared" si="2"/>
        <v/>
      </c>
      <c r="I60" s="89"/>
      <c r="P60" s="79"/>
      <c r="Q60" s="89" t="str">
        <f t="shared" si="3"/>
        <v/>
      </c>
      <c r="U60" s="79"/>
      <c r="V60" s="1" t="str">
        <f t="shared" si="1"/>
        <v/>
      </c>
    </row>
    <row r="61" spans="2:22" ht="15">
      <c r="B61" s="52" t="s">
        <v>15</v>
      </c>
      <c r="G61" s="79"/>
      <c r="H61" s="89" t="str">
        <f t="shared" si="2"/>
        <v/>
      </c>
      <c r="I61" s="89"/>
      <c r="P61" s="79"/>
      <c r="Q61" s="89" t="str">
        <f t="shared" si="3"/>
        <v/>
      </c>
      <c r="U61" s="79"/>
      <c r="V61" s="1" t="str">
        <f t="shared" si="1"/>
        <v/>
      </c>
    </row>
    <row r="62" spans="2:22">
      <c r="G62" s="79"/>
      <c r="H62" s="89" t="str">
        <f t="shared" si="2"/>
        <v/>
      </c>
      <c r="I62" s="89"/>
      <c r="P62" s="79"/>
      <c r="Q62" s="89" t="str">
        <f t="shared" si="3"/>
        <v/>
      </c>
      <c r="U62" s="79"/>
      <c r="V62" s="1" t="str">
        <f t="shared" si="1"/>
        <v/>
      </c>
    </row>
    <row r="63" spans="2:22">
      <c r="B63" s="53" t="s">
        <v>176</v>
      </c>
      <c r="D63" s="56" t="s">
        <v>43</v>
      </c>
      <c r="E63" s="57" t="s">
        <v>28</v>
      </c>
      <c r="F63" s="57" t="s">
        <v>25</v>
      </c>
      <c r="G63" s="87"/>
      <c r="H63" s="89" t="str">
        <f t="shared" si="2"/>
        <v/>
      </c>
      <c r="I63" s="89"/>
      <c r="J63" s="58" t="s">
        <v>44</v>
      </c>
      <c r="K63" s="59" t="s">
        <v>45</v>
      </c>
      <c r="L63" s="59" t="s">
        <v>29</v>
      </c>
      <c r="M63" s="59" t="s">
        <v>30</v>
      </c>
      <c r="N63" s="60" t="s">
        <v>46</v>
      </c>
      <c r="O63" s="59" t="s">
        <v>31</v>
      </c>
      <c r="P63" s="82"/>
      <c r="Q63" s="89" t="str">
        <f t="shared" si="3"/>
        <v/>
      </c>
      <c r="S63" s="58" t="s">
        <v>32</v>
      </c>
      <c r="T63" s="59" t="s">
        <v>57</v>
      </c>
      <c r="U63" s="93"/>
      <c r="V63" s="1" t="str">
        <f t="shared" si="1"/>
        <v/>
      </c>
    </row>
    <row r="64" spans="2:22">
      <c r="B64" s="53" t="s">
        <v>176</v>
      </c>
      <c r="D64" s="56" t="s">
        <v>43</v>
      </c>
      <c r="E64" s="57" t="s">
        <v>28</v>
      </c>
      <c r="F64" s="57" t="s">
        <v>25</v>
      </c>
      <c r="G64" s="87"/>
      <c r="H64" s="89" t="str">
        <f t="shared" si="2"/>
        <v/>
      </c>
      <c r="I64" s="89"/>
      <c r="J64" s="58" t="s">
        <v>44</v>
      </c>
      <c r="K64" s="59" t="s">
        <v>45</v>
      </c>
      <c r="L64" s="59" t="s">
        <v>29</v>
      </c>
      <c r="M64" s="59" t="s">
        <v>30</v>
      </c>
      <c r="N64" s="60" t="s">
        <v>46</v>
      </c>
      <c r="O64" s="59" t="s">
        <v>31</v>
      </c>
      <c r="P64" s="82"/>
      <c r="Q64" s="89" t="str">
        <f t="shared" si="3"/>
        <v/>
      </c>
      <c r="S64" s="58" t="s">
        <v>32</v>
      </c>
      <c r="T64" s="59" t="s">
        <v>57</v>
      </c>
      <c r="U64" s="93"/>
      <c r="V64" s="1" t="str">
        <f t="shared" si="1"/>
        <v/>
      </c>
    </row>
    <row r="65" spans="2:22">
      <c r="B65" s="53" t="s">
        <v>176</v>
      </c>
      <c r="D65" s="56" t="s">
        <v>43</v>
      </c>
      <c r="E65" s="57" t="s">
        <v>28</v>
      </c>
      <c r="F65" s="57" t="s">
        <v>25</v>
      </c>
      <c r="G65" s="87"/>
      <c r="H65" s="89" t="str">
        <f t="shared" si="2"/>
        <v/>
      </c>
      <c r="I65" s="89"/>
      <c r="J65" s="58" t="s">
        <v>44</v>
      </c>
      <c r="K65" s="59" t="s">
        <v>45</v>
      </c>
      <c r="L65" s="59" t="s">
        <v>29</v>
      </c>
      <c r="M65" s="59" t="s">
        <v>30</v>
      </c>
      <c r="N65" s="60" t="s">
        <v>46</v>
      </c>
      <c r="O65" s="59" t="s">
        <v>31</v>
      </c>
      <c r="P65" s="82"/>
      <c r="Q65" s="89" t="str">
        <f t="shared" si="3"/>
        <v/>
      </c>
      <c r="S65" s="58" t="s">
        <v>32</v>
      </c>
      <c r="T65" s="59" t="s">
        <v>57</v>
      </c>
      <c r="U65" s="93"/>
      <c r="V65" s="1" t="str">
        <f t="shared" si="1"/>
        <v/>
      </c>
    </row>
    <row r="66" spans="2:22">
      <c r="B66" s="53" t="s">
        <v>176</v>
      </c>
      <c r="D66" s="56" t="s">
        <v>43</v>
      </c>
      <c r="E66" s="57" t="s">
        <v>28</v>
      </c>
      <c r="F66" s="57" t="s">
        <v>25</v>
      </c>
      <c r="G66" s="87"/>
      <c r="H66" s="89" t="str">
        <f t="shared" si="2"/>
        <v/>
      </c>
      <c r="I66" s="89"/>
      <c r="J66" s="58" t="s">
        <v>44</v>
      </c>
      <c r="K66" s="59" t="s">
        <v>45</v>
      </c>
      <c r="L66" s="59" t="s">
        <v>29</v>
      </c>
      <c r="M66" s="59" t="s">
        <v>30</v>
      </c>
      <c r="N66" s="60" t="s">
        <v>46</v>
      </c>
      <c r="O66" s="59" t="s">
        <v>31</v>
      </c>
      <c r="P66" s="82"/>
      <c r="Q66" s="89" t="str">
        <f t="shared" si="3"/>
        <v/>
      </c>
      <c r="S66" s="58" t="s">
        <v>32</v>
      </c>
      <c r="T66" s="59" t="s">
        <v>57</v>
      </c>
      <c r="U66" s="93"/>
      <c r="V66" s="1" t="str">
        <f t="shared" si="1"/>
        <v/>
      </c>
    </row>
    <row r="67" spans="2:22">
      <c r="B67" s="53" t="s">
        <v>176</v>
      </c>
      <c r="D67" s="56" t="s">
        <v>43</v>
      </c>
      <c r="E67" s="57" t="s">
        <v>28</v>
      </c>
      <c r="F67" s="57" t="s">
        <v>25</v>
      </c>
      <c r="G67" s="87"/>
      <c r="H67" s="89" t="str">
        <f t="shared" ref="H67" si="31">IF(G67="Very Low",1,IF(G67="Low",2,IF(G67="High",3,IF(G67="Very High",4,IF(G67="","")))))</f>
        <v/>
      </c>
      <c r="I67" s="89"/>
      <c r="J67" s="58" t="s">
        <v>44</v>
      </c>
      <c r="K67" s="59" t="s">
        <v>45</v>
      </c>
      <c r="L67" s="59" t="s">
        <v>29</v>
      </c>
      <c r="M67" s="59" t="s">
        <v>30</v>
      </c>
      <c r="N67" s="60" t="s">
        <v>46</v>
      </c>
      <c r="O67" s="59" t="s">
        <v>31</v>
      </c>
      <c r="P67" s="82"/>
      <c r="Q67" s="89" t="str">
        <f t="shared" ref="Q67" si="32">IF(P67="Very Low",1,IF(P67="Low",2,IF(P67="High",3,IF(P67="Very High",4,IF(P67="","")))))</f>
        <v/>
      </c>
      <c r="S67" s="58" t="s">
        <v>32</v>
      </c>
      <c r="T67" s="59" t="s">
        <v>57</v>
      </c>
      <c r="U67" s="93"/>
      <c r="V67" s="1" t="str">
        <f t="shared" ref="V67" si="33">IF(U67="Low",1,IF(U67="Moderate",2,IF(U67="Strong",3,IF(U67="",""))))</f>
        <v/>
      </c>
    </row>
    <row r="68" spans="2:22">
      <c r="G68" s="79"/>
      <c r="H68" s="89" t="str">
        <f t="shared" si="2"/>
        <v/>
      </c>
      <c r="I68" s="89"/>
      <c r="P68" s="79"/>
      <c r="Q68" s="89" t="str">
        <f t="shared" si="3"/>
        <v/>
      </c>
      <c r="U68" s="79"/>
      <c r="V68" s="1" t="str">
        <f t="shared" si="1"/>
        <v/>
      </c>
    </row>
    <row r="69" spans="2:22" ht="30">
      <c r="B69" s="52" t="s">
        <v>13</v>
      </c>
      <c r="G69" s="79"/>
      <c r="H69" s="89" t="str">
        <f t="shared" si="2"/>
        <v/>
      </c>
      <c r="I69" s="89"/>
      <c r="P69" s="79"/>
      <c r="Q69" s="89" t="str">
        <f t="shared" si="3"/>
        <v/>
      </c>
      <c r="U69" s="79"/>
      <c r="V69" s="1" t="str">
        <f t="shared" si="1"/>
        <v/>
      </c>
    </row>
    <row r="70" spans="2:22">
      <c r="G70" s="79"/>
      <c r="H70" s="89" t="str">
        <f t="shared" si="2"/>
        <v/>
      </c>
      <c r="I70" s="89"/>
      <c r="P70" s="79"/>
      <c r="Q70" s="89" t="str">
        <f t="shared" si="3"/>
        <v/>
      </c>
      <c r="U70" s="79"/>
      <c r="V70" s="1" t="str">
        <f t="shared" si="1"/>
        <v/>
      </c>
    </row>
    <row r="71" spans="2:22">
      <c r="B71" s="53" t="s">
        <v>176</v>
      </c>
      <c r="D71" s="56" t="s">
        <v>43</v>
      </c>
      <c r="E71" s="57" t="s">
        <v>28</v>
      </c>
      <c r="F71" s="57" t="s">
        <v>25</v>
      </c>
      <c r="G71" s="87"/>
      <c r="H71" s="89" t="str">
        <f t="shared" si="2"/>
        <v/>
      </c>
      <c r="I71" s="89"/>
      <c r="J71" s="58" t="s">
        <v>44</v>
      </c>
      <c r="K71" s="59" t="s">
        <v>45</v>
      </c>
      <c r="L71" s="59" t="s">
        <v>29</v>
      </c>
      <c r="M71" s="59" t="s">
        <v>30</v>
      </c>
      <c r="N71" s="60" t="s">
        <v>46</v>
      </c>
      <c r="O71" s="59" t="s">
        <v>31</v>
      </c>
      <c r="P71" s="82"/>
      <c r="Q71" s="89" t="str">
        <f t="shared" si="3"/>
        <v/>
      </c>
      <c r="S71" s="58" t="s">
        <v>32</v>
      </c>
      <c r="T71" s="59" t="s">
        <v>57</v>
      </c>
      <c r="U71" s="93"/>
      <c r="V71" s="1" t="str">
        <f t="shared" si="1"/>
        <v/>
      </c>
    </row>
    <row r="72" spans="2:22">
      <c r="B72" s="53" t="s">
        <v>176</v>
      </c>
      <c r="D72" s="56" t="s">
        <v>43</v>
      </c>
      <c r="E72" s="57" t="s">
        <v>28</v>
      </c>
      <c r="F72" s="57" t="s">
        <v>25</v>
      </c>
      <c r="G72" s="87"/>
      <c r="H72" s="89" t="str">
        <f t="shared" si="2"/>
        <v/>
      </c>
      <c r="I72" s="89"/>
      <c r="J72" s="58" t="s">
        <v>44</v>
      </c>
      <c r="K72" s="59" t="s">
        <v>45</v>
      </c>
      <c r="L72" s="59" t="s">
        <v>29</v>
      </c>
      <c r="M72" s="59" t="s">
        <v>30</v>
      </c>
      <c r="N72" s="60" t="s">
        <v>46</v>
      </c>
      <c r="O72" s="59" t="s">
        <v>31</v>
      </c>
      <c r="P72" s="82"/>
      <c r="Q72" s="89" t="str">
        <f t="shared" si="3"/>
        <v/>
      </c>
      <c r="S72" s="58" t="s">
        <v>32</v>
      </c>
      <c r="T72" s="59" t="s">
        <v>57</v>
      </c>
      <c r="U72" s="93"/>
      <c r="V72" s="1" t="str">
        <f t="shared" si="1"/>
        <v/>
      </c>
    </row>
    <row r="73" spans="2:22">
      <c r="B73" s="53" t="s">
        <v>176</v>
      </c>
      <c r="D73" s="56" t="s">
        <v>43</v>
      </c>
      <c r="E73" s="57" t="s">
        <v>28</v>
      </c>
      <c r="F73" s="57" t="s">
        <v>25</v>
      </c>
      <c r="G73" s="87"/>
      <c r="H73" s="89" t="str">
        <f t="shared" si="2"/>
        <v/>
      </c>
      <c r="I73" s="89"/>
      <c r="J73" s="58" t="s">
        <v>44</v>
      </c>
      <c r="K73" s="59" t="s">
        <v>45</v>
      </c>
      <c r="L73" s="59" t="s">
        <v>29</v>
      </c>
      <c r="M73" s="59" t="s">
        <v>30</v>
      </c>
      <c r="N73" s="60" t="s">
        <v>46</v>
      </c>
      <c r="O73" s="59" t="s">
        <v>31</v>
      </c>
      <c r="P73" s="82"/>
      <c r="Q73" s="89" t="str">
        <f t="shared" si="3"/>
        <v/>
      </c>
      <c r="S73" s="58" t="s">
        <v>32</v>
      </c>
      <c r="T73" s="59" t="s">
        <v>57</v>
      </c>
      <c r="U73" s="93"/>
      <c r="V73" s="1" t="str">
        <f t="shared" si="1"/>
        <v/>
      </c>
    </row>
    <row r="74" spans="2:22">
      <c r="B74" s="53" t="s">
        <v>176</v>
      </c>
      <c r="D74" s="56" t="s">
        <v>43</v>
      </c>
      <c r="E74" s="57" t="s">
        <v>28</v>
      </c>
      <c r="F74" s="57" t="s">
        <v>25</v>
      </c>
      <c r="G74" s="87"/>
      <c r="H74" s="89" t="str">
        <f t="shared" si="2"/>
        <v/>
      </c>
      <c r="I74" s="89"/>
      <c r="J74" s="58" t="s">
        <v>44</v>
      </c>
      <c r="K74" s="59" t="s">
        <v>45</v>
      </c>
      <c r="L74" s="59" t="s">
        <v>29</v>
      </c>
      <c r="M74" s="59" t="s">
        <v>30</v>
      </c>
      <c r="N74" s="60" t="s">
        <v>46</v>
      </c>
      <c r="O74" s="59" t="s">
        <v>31</v>
      </c>
      <c r="P74" s="82"/>
      <c r="Q74" s="89" t="str">
        <f t="shared" si="3"/>
        <v/>
      </c>
      <c r="S74" s="58" t="s">
        <v>32</v>
      </c>
      <c r="T74" s="59" t="s">
        <v>57</v>
      </c>
      <c r="U74" s="93"/>
      <c r="V74" s="1" t="str">
        <f t="shared" ref="V74:V90" si="34">IF(U74="Low",1,IF(U74="Moderate",2,IF(U74="Strong",3,IF(U74="",""))))</f>
        <v/>
      </c>
    </row>
    <row r="75" spans="2:22">
      <c r="B75" s="53" t="s">
        <v>176</v>
      </c>
      <c r="D75" s="56" t="s">
        <v>43</v>
      </c>
      <c r="E75" s="57" t="s">
        <v>28</v>
      </c>
      <c r="F75" s="57" t="s">
        <v>25</v>
      </c>
      <c r="G75" s="87"/>
      <c r="H75" s="89" t="str">
        <f t="shared" ref="H75" si="35">IF(G75="Very Low",1,IF(G75="Low",2,IF(G75="High",3,IF(G75="Very High",4,IF(G75="","")))))</f>
        <v/>
      </c>
      <c r="I75" s="89"/>
      <c r="J75" s="58" t="s">
        <v>44</v>
      </c>
      <c r="K75" s="59" t="s">
        <v>45</v>
      </c>
      <c r="L75" s="59" t="s">
        <v>29</v>
      </c>
      <c r="M75" s="59" t="s">
        <v>30</v>
      </c>
      <c r="N75" s="60" t="s">
        <v>46</v>
      </c>
      <c r="O75" s="59" t="s">
        <v>31</v>
      </c>
      <c r="P75" s="82"/>
      <c r="Q75" s="89" t="str">
        <f t="shared" ref="Q75" si="36">IF(P75="Very Low",1,IF(P75="Low",2,IF(P75="High",3,IF(P75="Very High",4,IF(P75="","")))))</f>
        <v/>
      </c>
      <c r="S75" s="58" t="s">
        <v>32</v>
      </c>
      <c r="T75" s="59" t="s">
        <v>57</v>
      </c>
      <c r="U75" s="93"/>
      <c r="V75" s="1" t="str">
        <f t="shared" ref="V75" si="37">IF(U75="Low",1,IF(U75="Moderate",2,IF(U75="Strong",3,IF(U75="",""))))</f>
        <v/>
      </c>
    </row>
    <row r="76" spans="2:22">
      <c r="G76" s="79"/>
      <c r="H76" s="89" t="str">
        <f t="shared" ref="H76:H90" si="38">IF(G76="Very Low",1,IF(G76="Low",2,IF(G76="High",3,IF(G76="Very High",4,IF(G76="","")))))</f>
        <v/>
      </c>
      <c r="I76" s="89"/>
      <c r="P76" s="79"/>
      <c r="Q76" s="89" t="str">
        <f t="shared" si="3"/>
        <v/>
      </c>
      <c r="U76" s="79"/>
      <c r="V76" s="1" t="str">
        <f t="shared" si="34"/>
        <v/>
      </c>
    </row>
    <row r="77" spans="2:22" ht="28">
      <c r="B77" s="61" t="s">
        <v>14</v>
      </c>
      <c r="G77" s="79"/>
      <c r="H77" s="89" t="str">
        <f t="shared" si="38"/>
        <v/>
      </c>
      <c r="I77" s="89"/>
      <c r="P77" s="79"/>
      <c r="Q77" s="89" t="str">
        <f t="shared" si="3"/>
        <v/>
      </c>
      <c r="U77" s="79"/>
      <c r="V77" s="1" t="str">
        <f t="shared" si="34"/>
        <v/>
      </c>
    </row>
    <row r="78" spans="2:22">
      <c r="G78" s="79"/>
      <c r="H78" s="89" t="str">
        <f t="shared" si="38"/>
        <v/>
      </c>
      <c r="I78" s="89"/>
      <c r="P78" s="79"/>
      <c r="Q78" s="89" t="str">
        <f t="shared" si="3"/>
        <v/>
      </c>
      <c r="U78" s="79"/>
      <c r="V78" s="1" t="str">
        <f t="shared" si="34"/>
        <v/>
      </c>
    </row>
    <row r="79" spans="2:22" ht="15">
      <c r="B79" s="62" t="s">
        <v>64</v>
      </c>
      <c r="G79" s="79"/>
      <c r="H79" s="89" t="str">
        <f t="shared" si="38"/>
        <v/>
      </c>
      <c r="I79" s="89"/>
      <c r="P79" s="79"/>
      <c r="Q79" s="89" t="str">
        <f t="shared" si="3"/>
        <v/>
      </c>
      <c r="U79" s="79"/>
      <c r="V79" s="1" t="str">
        <f t="shared" si="34"/>
        <v/>
      </c>
    </row>
    <row r="80" spans="2:22">
      <c r="G80" s="79"/>
      <c r="H80" s="89" t="str">
        <f t="shared" si="38"/>
        <v/>
      </c>
      <c r="I80" s="89"/>
      <c r="P80" s="79"/>
      <c r="Q80" s="89" t="str">
        <f t="shared" si="3"/>
        <v/>
      </c>
      <c r="U80" s="79"/>
      <c r="V80" s="1" t="str">
        <f t="shared" si="34"/>
        <v/>
      </c>
    </row>
    <row r="81" spans="2:22">
      <c r="B81" s="63" t="s">
        <v>176</v>
      </c>
      <c r="D81" s="68" t="s">
        <v>43</v>
      </c>
      <c r="E81" s="69" t="s">
        <v>28</v>
      </c>
      <c r="F81" s="69" t="s">
        <v>25</v>
      </c>
      <c r="G81" s="88"/>
      <c r="H81" s="89" t="str">
        <f t="shared" si="38"/>
        <v/>
      </c>
      <c r="I81" s="89"/>
      <c r="J81" s="70" t="s">
        <v>44</v>
      </c>
      <c r="K81" s="71" t="s">
        <v>45</v>
      </c>
      <c r="L81" s="71" t="s">
        <v>29</v>
      </c>
      <c r="M81" s="71" t="s">
        <v>30</v>
      </c>
      <c r="N81" s="72" t="s">
        <v>46</v>
      </c>
      <c r="O81" s="71" t="s">
        <v>31</v>
      </c>
      <c r="P81" s="83"/>
      <c r="Q81" s="89" t="str">
        <f t="shared" si="3"/>
        <v/>
      </c>
      <c r="S81" s="70" t="s">
        <v>32</v>
      </c>
      <c r="T81" s="71" t="s">
        <v>57</v>
      </c>
      <c r="U81" s="94"/>
      <c r="V81" s="1" t="str">
        <f t="shared" si="34"/>
        <v/>
      </c>
    </row>
    <row r="82" spans="2:22">
      <c r="B82" s="63" t="s">
        <v>176</v>
      </c>
      <c r="D82" s="68" t="s">
        <v>43</v>
      </c>
      <c r="E82" s="69" t="s">
        <v>28</v>
      </c>
      <c r="F82" s="69" t="s">
        <v>25</v>
      </c>
      <c r="G82" s="88"/>
      <c r="H82" s="89" t="str">
        <f t="shared" si="38"/>
        <v/>
      </c>
      <c r="I82" s="89"/>
      <c r="J82" s="70" t="s">
        <v>44</v>
      </c>
      <c r="K82" s="71" t="s">
        <v>45</v>
      </c>
      <c r="L82" s="71" t="s">
        <v>29</v>
      </c>
      <c r="M82" s="71" t="s">
        <v>30</v>
      </c>
      <c r="N82" s="72" t="s">
        <v>46</v>
      </c>
      <c r="O82" s="71" t="s">
        <v>31</v>
      </c>
      <c r="P82" s="83"/>
      <c r="Q82" s="89" t="str">
        <f t="shared" si="3"/>
        <v/>
      </c>
      <c r="S82" s="70" t="s">
        <v>32</v>
      </c>
      <c r="T82" s="71" t="s">
        <v>57</v>
      </c>
      <c r="U82" s="94"/>
      <c r="V82" s="1" t="str">
        <f t="shared" si="34"/>
        <v/>
      </c>
    </row>
    <row r="83" spans="2:22">
      <c r="B83" s="63" t="s">
        <v>176</v>
      </c>
      <c r="D83" s="68" t="s">
        <v>43</v>
      </c>
      <c r="E83" s="69" t="s">
        <v>28</v>
      </c>
      <c r="F83" s="69" t="s">
        <v>25</v>
      </c>
      <c r="G83" s="88"/>
      <c r="H83" s="89" t="str">
        <f t="shared" si="38"/>
        <v/>
      </c>
      <c r="I83" s="89"/>
      <c r="J83" s="70" t="s">
        <v>44</v>
      </c>
      <c r="K83" s="71" t="s">
        <v>45</v>
      </c>
      <c r="L83" s="71" t="s">
        <v>29</v>
      </c>
      <c r="M83" s="71" t="s">
        <v>30</v>
      </c>
      <c r="N83" s="72" t="s">
        <v>46</v>
      </c>
      <c r="O83" s="71" t="s">
        <v>31</v>
      </c>
      <c r="P83" s="83"/>
      <c r="Q83" s="89" t="str">
        <f t="shared" si="3"/>
        <v/>
      </c>
      <c r="S83" s="70" t="s">
        <v>32</v>
      </c>
      <c r="T83" s="71" t="s">
        <v>57</v>
      </c>
      <c r="U83" s="94"/>
      <c r="V83" s="1" t="str">
        <f t="shared" si="34"/>
        <v/>
      </c>
    </row>
    <row r="84" spans="2:22">
      <c r="B84" s="63" t="s">
        <v>176</v>
      </c>
      <c r="D84" s="68" t="s">
        <v>43</v>
      </c>
      <c r="E84" s="69" t="s">
        <v>28</v>
      </c>
      <c r="F84" s="69" t="s">
        <v>25</v>
      </c>
      <c r="G84" s="88"/>
      <c r="H84" s="89" t="str">
        <f t="shared" si="38"/>
        <v/>
      </c>
      <c r="I84" s="89"/>
      <c r="J84" s="70" t="s">
        <v>44</v>
      </c>
      <c r="K84" s="71" t="s">
        <v>45</v>
      </c>
      <c r="L84" s="71" t="s">
        <v>29</v>
      </c>
      <c r="M84" s="71" t="s">
        <v>30</v>
      </c>
      <c r="N84" s="72" t="s">
        <v>46</v>
      </c>
      <c r="O84" s="71" t="s">
        <v>31</v>
      </c>
      <c r="P84" s="83"/>
      <c r="Q84" s="89" t="str">
        <f t="shared" si="3"/>
        <v/>
      </c>
      <c r="S84" s="70" t="s">
        <v>32</v>
      </c>
      <c r="T84" s="71" t="s">
        <v>57</v>
      </c>
      <c r="U84" s="94"/>
      <c r="V84" s="1" t="str">
        <f t="shared" si="34"/>
        <v/>
      </c>
    </row>
    <row r="85" spans="2:22">
      <c r="B85" s="63" t="s">
        <v>176</v>
      </c>
      <c r="D85" s="68" t="s">
        <v>43</v>
      </c>
      <c r="E85" s="69" t="s">
        <v>28</v>
      </c>
      <c r="F85" s="69" t="s">
        <v>25</v>
      </c>
      <c r="G85" s="88"/>
      <c r="H85" s="89" t="str">
        <f t="shared" ref="H85" si="39">IF(G85="Very Low",1,IF(G85="Low",2,IF(G85="High",3,IF(G85="Very High",4,IF(G85="","")))))</f>
        <v/>
      </c>
      <c r="I85" s="89"/>
      <c r="J85" s="70" t="s">
        <v>44</v>
      </c>
      <c r="K85" s="71" t="s">
        <v>45</v>
      </c>
      <c r="L85" s="71" t="s">
        <v>29</v>
      </c>
      <c r="M85" s="71" t="s">
        <v>30</v>
      </c>
      <c r="N85" s="72" t="s">
        <v>46</v>
      </c>
      <c r="O85" s="71" t="s">
        <v>31</v>
      </c>
      <c r="P85" s="83"/>
      <c r="Q85" s="89" t="str">
        <f t="shared" ref="Q85" si="40">IF(P85="Very Low",1,IF(P85="Low",2,IF(P85="High",3,IF(P85="Very High",4,IF(P85="","")))))</f>
        <v/>
      </c>
      <c r="S85" s="70" t="s">
        <v>32</v>
      </c>
      <c r="T85" s="71" t="s">
        <v>57</v>
      </c>
      <c r="U85" s="94"/>
      <c r="V85" s="1" t="str">
        <f t="shared" ref="V85" si="41">IF(U85="Low",1,IF(U85="Moderate",2,IF(U85="Strong",3,IF(U85="",""))))</f>
        <v/>
      </c>
    </row>
    <row r="86" spans="2:22">
      <c r="B86" s="66"/>
      <c r="G86" s="79"/>
      <c r="H86" s="89" t="str">
        <f t="shared" si="38"/>
        <v/>
      </c>
      <c r="I86" s="89"/>
      <c r="P86" s="79"/>
      <c r="Q86" s="89" t="str">
        <f t="shared" ref="Q86:Q90" si="42">IF(P86="Very Low",1,IF(P86="Low",2,IF(P86="High",3,IF(P86="Very High",4,IF(P86="","")))))</f>
        <v/>
      </c>
      <c r="U86" s="79"/>
      <c r="V86" s="1" t="str">
        <f t="shared" si="34"/>
        <v/>
      </c>
    </row>
    <row r="87" spans="2:22" ht="15">
      <c r="B87" s="67" t="s">
        <v>65</v>
      </c>
      <c r="G87" s="79"/>
      <c r="H87" s="89" t="str">
        <f t="shared" si="38"/>
        <v/>
      </c>
      <c r="I87" s="89"/>
      <c r="P87" s="79"/>
      <c r="Q87" s="89" t="str">
        <f t="shared" si="42"/>
        <v/>
      </c>
      <c r="U87" s="79"/>
      <c r="V87" s="1" t="str">
        <f t="shared" si="34"/>
        <v/>
      </c>
    </row>
    <row r="88" spans="2:22">
      <c r="B88" s="66"/>
      <c r="G88" s="79"/>
      <c r="H88" s="89" t="str">
        <f t="shared" si="38"/>
        <v/>
      </c>
      <c r="I88" s="89"/>
      <c r="P88" s="79"/>
      <c r="Q88" s="89" t="str">
        <f t="shared" si="42"/>
        <v/>
      </c>
      <c r="U88" s="79"/>
      <c r="V88" s="1" t="str">
        <f t="shared" si="34"/>
        <v/>
      </c>
    </row>
    <row r="89" spans="2:22" ht="16" customHeight="1">
      <c r="B89" s="64" t="s">
        <v>177</v>
      </c>
      <c r="D89" s="68" t="s">
        <v>43</v>
      </c>
      <c r="E89" s="69" t="s">
        <v>28</v>
      </c>
      <c r="F89" s="69" t="s">
        <v>25</v>
      </c>
      <c r="G89" s="88"/>
      <c r="H89" s="89" t="str">
        <f t="shared" si="38"/>
        <v/>
      </c>
      <c r="I89" s="89"/>
      <c r="J89" s="70" t="s">
        <v>44</v>
      </c>
      <c r="K89" s="71" t="s">
        <v>45</v>
      </c>
      <c r="L89" s="71" t="s">
        <v>29</v>
      </c>
      <c r="M89" s="71" t="s">
        <v>30</v>
      </c>
      <c r="N89" s="72" t="s">
        <v>46</v>
      </c>
      <c r="O89" s="71" t="s">
        <v>31</v>
      </c>
      <c r="P89" s="83"/>
      <c r="Q89" s="89" t="str">
        <f t="shared" si="42"/>
        <v/>
      </c>
      <c r="S89" s="70" t="s">
        <v>32</v>
      </c>
      <c r="T89" s="71" t="s">
        <v>57</v>
      </c>
      <c r="U89" s="94"/>
      <c r="V89" s="1" t="str">
        <f t="shared" si="34"/>
        <v/>
      </c>
    </row>
    <row r="90" spans="2:22">
      <c r="B90" s="65" t="s">
        <v>176</v>
      </c>
      <c r="D90" s="68" t="s">
        <v>43</v>
      </c>
      <c r="E90" s="69" t="s">
        <v>28</v>
      </c>
      <c r="F90" s="69" t="s">
        <v>25</v>
      </c>
      <c r="G90" s="88"/>
      <c r="H90" s="89" t="str">
        <f t="shared" si="38"/>
        <v/>
      </c>
      <c r="I90" s="89"/>
      <c r="J90" s="70" t="s">
        <v>44</v>
      </c>
      <c r="K90" s="71" t="s">
        <v>45</v>
      </c>
      <c r="L90" s="71" t="s">
        <v>29</v>
      </c>
      <c r="M90" s="71" t="s">
        <v>30</v>
      </c>
      <c r="N90" s="72" t="s">
        <v>46</v>
      </c>
      <c r="O90" s="71" t="s">
        <v>31</v>
      </c>
      <c r="P90" s="83"/>
      <c r="Q90" s="89" t="str">
        <f t="shared" si="42"/>
        <v/>
      </c>
      <c r="S90" s="70" t="s">
        <v>32</v>
      </c>
      <c r="T90" s="71" t="s">
        <v>57</v>
      </c>
      <c r="U90" s="94"/>
      <c r="V90" s="1" t="str">
        <f t="shared" si="34"/>
        <v/>
      </c>
    </row>
    <row r="91" spans="2:22">
      <c r="B91" s="65" t="s">
        <v>176</v>
      </c>
      <c r="D91" s="68" t="s">
        <v>43</v>
      </c>
      <c r="E91" s="69" t="s">
        <v>28</v>
      </c>
      <c r="F91" s="69" t="s">
        <v>25</v>
      </c>
      <c r="G91" s="88"/>
      <c r="H91" s="89" t="str">
        <f t="shared" ref="H91" si="43">IF(G91="Very Low",1,IF(G91="Low",2,IF(G91="High",3,IF(G91="Very High",4,IF(G91="","")))))</f>
        <v/>
      </c>
      <c r="I91" s="89"/>
      <c r="J91" s="70" t="s">
        <v>44</v>
      </c>
      <c r="K91" s="71" t="s">
        <v>45</v>
      </c>
      <c r="L91" s="71" t="s">
        <v>29</v>
      </c>
      <c r="M91" s="71" t="s">
        <v>30</v>
      </c>
      <c r="N91" s="72" t="s">
        <v>46</v>
      </c>
      <c r="O91" s="71" t="s">
        <v>31</v>
      </c>
      <c r="P91" s="83"/>
      <c r="Q91" s="89" t="str">
        <f t="shared" ref="Q91" si="44">IF(P91="Very Low",1,IF(P91="Low",2,IF(P91="High",3,IF(P91="Very High",4,IF(P91="","")))))</f>
        <v/>
      </c>
      <c r="S91" s="70" t="s">
        <v>32</v>
      </c>
      <c r="T91" s="71" t="s">
        <v>57</v>
      </c>
      <c r="U91" s="94"/>
      <c r="V91" s="1" t="str">
        <f t="shared" ref="V91" si="45">IF(U91="Low",1,IF(U91="Moderate",2,IF(U91="Strong",3,IF(U91="",""))))</f>
        <v/>
      </c>
    </row>
    <row r="92" spans="2:22">
      <c r="B92" s="65" t="s">
        <v>176</v>
      </c>
      <c r="D92" s="68" t="s">
        <v>43</v>
      </c>
      <c r="E92" s="69" t="s">
        <v>28</v>
      </c>
      <c r="F92" s="69" t="s">
        <v>25</v>
      </c>
      <c r="G92" s="88"/>
      <c r="H92" s="89" t="str">
        <f t="shared" ref="H92" si="46">IF(G92="Very Low",1,IF(G92="Low",2,IF(G92="High",3,IF(G92="Very High",4,IF(G92="","")))))</f>
        <v/>
      </c>
      <c r="I92" s="89"/>
      <c r="J92" s="70" t="s">
        <v>44</v>
      </c>
      <c r="K92" s="71" t="s">
        <v>45</v>
      </c>
      <c r="L92" s="71" t="s">
        <v>29</v>
      </c>
      <c r="M92" s="71" t="s">
        <v>30</v>
      </c>
      <c r="N92" s="72" t="s">
        <v>46</v>
      </c>
      <c r="O92" s="71" t="s">
        <v>31</v>
      </c>
      <c r="P92" s="83"/>
      <c r="Q92" s="89" t="str">
        <f t="shared" ref="Q92" si="47">IF(P92="Very Low",1,IF(P92="Low",2,IF(P92="High",3,IF(P92="Very High",4,IF(P92="","")))))</f>
        <v/>
      </c>
      <c r="S92" s="70" t="s">
        <v>32</v>
      </c>
      <c r="T92" s="71" t="s">
        <v>57</v>
      </c>
      <c r="U92" s="94"/>
      <c r="V92" s="1" t="str">
        <f t="shared" ref="V92" si="48">IF(U92="Low",1,IF(U92="Moderate",2,IF(U92="Strong",3,IF(U92="",""))))</f>
        <v/>
      </c>
    </row>
    <row r="93" spans="2:22">
      <c r="B93" s="65" t="s">
        <v>176</v>
      </c>
      <c r="D93" s="68" t="s">
        <v>43</v>
      </c>
      <c r="E93" s="69" t="s">
        <v>28</v>
      </c>
      <c r="F93" s="69" t="s">
        <v>25</v>
      </c>
      <c r="G93" s="88"/>
      <c r="H93" s="89" t="str">
        <f t="shared" ref="H93" si="49">IF(G93="Very Low",1,IF(G93="Low",2,IF(G93="High",3,IF(G93="Very High",4,IF(G93="","")))))</f>
        <v/>
      </c>
      <c r="I93" s="89"/>
      <c r="J93" s="70" t="s">
        <v>44</v>
      </c>
      <c r="K93" s="71" t="s">
        <v>45</v>
      </c>
      <c r="L93" s="71" t="s">
        <v>29</v>
      </c>
      <c r="M93" s="71" t="s">
        <v>30</v>
      </c>
      <c r="N93" s="72" t="s">
        <v>46</v>
      </c>
      <c r="O93" s="71" t="s">
        <v>31</v>
      </c>
      <c r="P93" s="83"/>
      <c r="Q93" s="89" t="str">
        <f t="shared" ref="Q93" si="50">IF(P93="Very Low",1,IF(P93="Low",2,IF(P93="High",3,IF(P93="Very High",4,IF(P93="","")))))</f>
        <v/>
      </c>
      <c r="S93" s="70" t="s">
        <v>32</v>
      </c>
      <c r="T93" s="71" t="s">
        <v>57</v>
      </c>
      <c r="U93" s="94"/>
      <c r="V93" s="1" t="str">
        <f t="shared" ref="V93" si="51">IF(U93="Low",1,IF(U93="Moderate",2,IF(U93="Strong",3,IF(U93="",""))))</f>
        <v/>
      </c>
    </row>
  </sheetData>
  <mergeCells count="1">
    <mergeCell ref="B2:B3"/>
  </mergeCells>
  <phoneticPr fontId="1" type="noConversion"/>
  <conditionalFormatting sqref="P9:P13 U9:U13 G9:G13">
    <cfRule type="containsText" dxfId="1144" priority="285" operator="containsText" text="very high">
      <formula>NOT(ISERROR(SEARCH("very high",G9)))</formula>
    </cfRule>
    <cfRule type="containsText" dxfId="1143" priority="286" operator="containsText" text="very low">
      <formula>NOT(ISERROR(SEARCH("very low",G9)))</formula>
    </cfRule>
    <cfRule type="containsText" dxfId="1142" priority="287" operator="containsText" text="low">
      <formula>NOT(ISERROR(SEARCH("low",G9)))</formula>
    </cfRule>
    <cfRule type="containsText" dxfId="1141" priority="288" operator="containsText" text="High">
      <formula>NOT(ISERROR(SEARCH("High",G9)))</formula>
    </cfRule>
  </conditionalFormatting>
  <conditionalFormatting sqref="G3">
    <cfRule type="containsText" dxfId="1140" priority="273" operator="containsText" text="very high">
      <formula>NOT(ISERROR(SEARCH("very high",G3)))</formula>
    </cfRule>
    <cfRule type="containsText" dxfId="1139" priority="274" operator="containsText" text="very low">
      <formula>NOT(ISERROR(SEARCH("very low",G3)))</formula>
    </cfRule>
    <cfRule type="containsText" dxfId="1138" priority="275" operator="containsText" text="low">
      <formula>NOT(ISERROR(SEARCH("low",G3)))</formula>
    </cfRule>
    <cfRule type="containsText" dxfId="1137" priority="276" operator="containsText" text="High">
      <formula>NOT(ISERROR(SEARCH("High",G3)))</formula>
    </cfRule>
  </conditionalFormatting>
  <conditionalFormatting sqref="P3">
    <cfRule type="containsText" dxfId="1136" priority="269" operator="containsText" text="very high">
      <formula>NOT(ISERROR(SEARCH("very high",P3)))</formula>
    </cfRule>
    <cfRule type="containsText" dxfId="1135" priority="270" operator="containsText" text="very low">
      <formula>NOT(ISERROR(SEARCH("very low",P3)))</formula>
    </cfRule>
    <cfRule type="containsText" dxfId="1134" priority="271" operator="containsText" text="low">
      <formula>NOT(ISERROR(SEARCH("low",P3)))</formula>
    </cfRule>
    <cfRule type="containsText" dxfId="1133" priority="272" operator="containsText" text="High">
      <formula>NOT(ISERROR(SEARCH("High",P3)))</formula>
    </cfRule>
  </conditionalFormatting>
  <conditionalFormatting sqref="AJ3">
    <cfRule type="containsText" dxfId="1132" priority="245" operator="containsText" text="very high">
      <formula>NOT(ISERROR(SEARCH("very high",AJ3)))</formula>
    </cfRule>
    <cfRule type="containsText" dxfId="1131" priority="246" operator="containsText" text="very low">
      <formula>NOT(ISERROR(SEARCH("very low",AJ3)))</formula>
    </cfRule>
    <cfRule type="containsText" dxfId="1130" priority="247" operator="containsText" text="low">
      <formula>NOT(ISERROR(SEARCH("low",AJ3)))</formula>
    </cfRule>
    <cfRule type="containsText" dxfId="1129" priority="248" operator="containsText" text="High">
      <formula>NOT(ISERROR(SEARCH("High",AJ3)))</formula>
    </cfRule>
  </conditionalFormatting>
  <conditionalFormatting sqref="V3">
    <cfRule type="containsText" dxfId="1128" priority="265" operator="containsText" text="very high">
      <formula>NOT(ISERROR(SEARCH("very high",V3)))</formula>
    </cfRule>
    <cfRule type="containsText" dxfId="1127" priority="266" operator="containsText" text="very low">
      <formula>NOT(ISERROR(SEARCH("very low",V3)))</formula>
    </cfRule>
    <cfRule type="containsText" dxfId="1126" priority="267" operator="containsText" text="low">
      <formula>NOT(ISERROR(SEARCH("low",V3)))</formula>
    </cfRule>
    <cfRule type="containsText" dxfId="1125" priority="268" operator="containsText" text="High">
      <formula>NOT(ISERROR(SEARCH("High",V3)))</formula>
    </cfRule>
  </conditionalFormatting>
  <conditionalFormatting sqref="AB9">
    <cfRule type="containsText" dxfId="1124" priority="261" operator="containsText" text="very high">
      <formula>NOT(ISERROR(SEARCH("very high",AB9)))</formula>
    </cfRule>
    <cfRule type="containsText" dxfId="1123" priority="262" operator="containsText" text="very low">
      <formula>NOT(ISERROR(SEARCH("very low",AB9)))</formula>
    </cfRule>
    <cfRule type="containsText" dxfId="1122" priority="263" operator="containsText" text="low">
      <formula>NOT(ISERROR(SEARCH("low",AB9)))</formula>
    </cfRule>
    <cfRule type="containsText" dxfId="1121" priority="264" operator="containsText" text="High">
      <formula>NOT(ISERROR(SEARCH("High",AB9)))</formula>
    </cfRule>
  </conditionalFormatting>
  <conditionalFormatting sqref="AJ9">
    <cfRule type="containsText" dxfId="1120" priority="257" operator="containsText" text="very high">
      <formula>NOT(ISERROR(SEARCH("very high",AJ9)))</formula>
    </cfRule>
    <cfRule type="containsText" dxfId="1119" priority="258" operator="containsText" text="very low">
      <formula>NOT(ISERROR(SEARCH("very low",AJ9)))</formula>
    </cfRule>
    <cfRule type="containsText" dxfId="1118" priority="259" operator="containsText" text="low">
      <formula>NOT(ISERROR(SEARCH("low",AJ9)))</formula>
    </cfRule>
    <cfRule type="containsText" dxfId="1117" priority="260" operator="containsText" text="High">
      <formula>NOT(ISERROR(SEARCH("High",AJ9)))</formula>
    </cfRule>
  </conditionalFormatting>
  <conditionalFormatting sqref="AN9">
    <cfRule type="containsText" dxfId="1116" priority="253" operator="containsText" text="very high">
      <formula>NOT(ISERROR(SEARCH("very high",AN9)))</formula>
    </cfRule>
    <cfRule type="containsText" dxfId="1115" priority="254" operator="containsText" text="very low">
      <formula>NOT(ISERROR(SEARCH("very low",AN9)))</formula>
    </cfRule>
    <cfRule type="containsText" dxfId="1114" priority="255" operator="containsText" text="low">
      <formula>NOT(ISERROR(SEARCH("low",AN9)))</formula>
    </cfRule>
    <cfRule type="containsText" dxfId="1113" priority="256" operator="containsText" text="High">
      <formula>NOT(ISERROR(SEARCH("High",AN9)))</formula>
    </cfRule>
  </conditionalFormatting>
  <conditionalFormatting sqref="AB3">
    <cfRule type="containsText" dxfId="1112" priority="249" operator="containsText" text="very high">
      <formula>NOT(ISERROR(SEARCH("very high",AB3)))</formula>
    </cfRule>
    <cfRule type="containsText" dxfId="1111" priority="250" operator="containsText" text="very low">
      <formula>NOT(ISERROR(SEARCH("very low",AB3)))</formula>
    </cfRule>
    <cfRule type="containsText" dxfId="1110" priority="251" operator="containsText" text="low">
      <formula>NOT(ISERROR(SEARCH("low",AB3)))</formula>
    </cfRule>
    <cfRule type="containsText" dxfId="1109" priority="252" operator="containsText" text="High">
      <formula>NOT(ISERROR(SEARCH("High",AB3)))</formula>
    </cfRule>
  </conditionalFormatting>
  <conditionalFormatting sqref="AN3">
    <cfRule type="containsText" dxfId="1108" priority="241" operator="containsText" text="very high">
      <formula>NOT(ISERROR(SEARCH("very high",AN3)))</formula>
    </cfRule>
    <cfRule type="containsText" dxfId="1107" priority="242" operator="containsText" text="very low">
      <formula>NOT(ISERROR(SEARCH("very low",AN3)))</formula>
    </cfRule>
    <cfRule type="containsText" dxfId="1106" priority="243" operator="containsText" text="low">
      <formula>NOT(ISERROR(SEARCH("low",AN3)))</formula>
    </cfRule>
    <cfRule type="containsText" dxfId="1105" priority="244" operator="containsText" text="High">
      <formula>NOT(ISERROR(SEARCH("High",AN3)))</formula>
    </cfRule>
  </conditionalFormatting>
  <conditionalFormatting sqref="G17:G20 P17:P20 U18:U20">
    <cfRule type="containsText" dxfId="1104" priority="233" operator="containsText" text="very high">
      <formula>NOT(ISERROR(SEARCH("very high",G17)))</formula>
    </cfRule>
    <cfRule type="containsText" dxfId="1103" priority="234" operator="containsText" text="very low">
      <formula>NOT(ISERROR(SEARCH("very low",G17)))</formula>
    </cfRule>
    <cfRule type="containsText" dxfId="1102" priority="235" operator="containsText" text="low">
      <formula>NOT(ISERROR(SEARCH("low",G17)))</formula>
    </cfRule>
    <cfRule type="containsText" dxfId="1101" priority="236" operator="containsText" text="High">
      <formula>NOT(ISERROR(SEARCH("High",G17)))</formula>
    </cfRule>
  </conditionalFormatting>
  <conditionalFormatting sqref="G27:G31 P27:P31">
    <cfRule type="containsText" dxfId="1100" priority="229" operator="containsText" text="very high">
      <formula>NOT(ISERROR(SEARCH("very high",G27)))</formula>
    </cfRule>
    <cfRule type="containsText" dxfId="1099" priority="230" operator="containsText" text="very low">
      <formula>NOT(ISERROR(SEARCH("very low",G27)))</formula>
    </cfRule>
    <cfRule type="containsText" dxfId="1098" priority="231" operator="containsText" text="low">
      <formula>NOT(ISERROR(SEARCH("low",G27)))</formula>
    </cfRule>
    <cfRule type="containsText" dxfId="1097" priority="232" operator="containsText" text="High">
      <formula>NOT(ISERROR(SEARCH("High",G27)))</formula>
    </cfRule>
  </conditionalFormatting>
  <conditionalFormatting sqref="G35 P35">
    <cfRule type="containsText" dxfId="1096" priority="225" operator="containsText" text="very high">
      <formula>NOT(ISERROR(SEARCH("very high",G35)))</formula>
    </cfRule>
    <cfRule type="containsText" dxfId="1095" priority="226" operator="containsText" text="very low">
      <formula>NOT(ISERROR(SEARCH("very low",G35)))</formula>
    </cfRule>
    <cfRule type="containsText" dxfId="1094" priority="227" operator="containsText" text="low">
      <formula>NOT(ISERROR(SEARCH("low",G35)))</formula>
    </cfRule>
    <cfRule type="containsText" dxfId="1093" priority="228" operator="containsText" text="High">
      <formula>NOT(ISERROR(SEARCH("High",G35)))</formula>
    </cfRule>
  </conditionalFormatting>
  <conditionalFormatting sqref="G45:G48 P45:P48">
    <cfRule type="containsText" dxfId="1092" priority="221" operator="containsText" text="very high">
      <formula>NOT(ISERROR(SEARCH("very high",G45)))</formula>
    </cfRule>
    <cfRule type="containsText" dxfId="1091" priority="222" operator="containsText" text="very low">
      <formula>NOT(ISERROR(SEARCH("very low",G45)))</formula>
    </cfRule>
    <cfRule type="containsText" dxfId="1090" priority="223" operator="containsText" text="low">
      <formula>NOT(ISERROR(SEARCH("low",G45)))</formula>
    </cfRule>
    <cfRule type="containsText" dxfId="1089" priority="224" operator="containsText" text="High">
      <formula>NOT(ISERROR(SEARCH("High",G45)))</formula>
    </cfRule>
  </conditionalFormatting>
  <conditionalFormatting sqref="G53:G54 P53:P54">
    <cfRule type="containsText" dxfId="1088" priority="217" operator="containsText" text="very high">
      <formula>NOT(ISERROR(SEARCH("very high",G53)))</formula>
    </cfRule>
    <cfRule type="containsText" dxfId="1087" priority="218" operator="containsText" text="very low">
      <formula>NOT(ISERROR(SEARCH("very low",G53)))</formula>
    </cfRule>
    <cfRule type="containsText" dxfId="1086" priority="219" operator="containsText" text="low">
      <formula>NOT(ISERROR(SEARCH("low",G53)))</formula>
    </cfRule>
    <cfRule type="containsText" dxfId="1085" priority="220" operator="containsText" text="High">
      <formula>NOT(ISERROR(SEARCH("High",G53)))</formula>
    </cfRule>
  </conditionalFormatting>
  <conditionalFormatting sqref="G63:G66 P63:P66">
    <cfRule type="containsText" dxfId="1084" priority="213" operator="containsText" text="very high">
      <formula>NOT(ISERROR(SEARCH("very high",G63)))</formula>
    </cfRule>
    <cfRule type="containsText" dxfId="1083" priority="214" operator="containsText" text="very low">
      <formula>NOT(ISERROR(SEARCH("very low",G63)))</formula>
    </cfRule>
    <cfRule type="containsText" dxfId="1082" priority="215" operator="containsText" text="low">
      <formula>NOT(ISERROR(SEARCH("low",G63)))</formula>
    </cfRule>
    <cfRule type="containsText" dxfId="1081" priority="216" operator="containsText" text="High">
      <formula>NOT(ISERROR(SEARCH("High",G63)))</formula>
    </cfRule>
  </conditionalFormatting>
  <conditionalFormatting sqref="G71:G74 P71:P74">
    <cfRule type="containsText" dxfId="1080" priority="209" operator="containsText" text="very high">
      <formula>NOT(ISERROR(SEARCH("very high",G71)))</formula>
    </cfRule>
    <cfRule type="containsText" dxfId="1079" priority="210" operator="containsText" text="very low">
      <formula>NOT(ISERROR(SEARCH("very low",G71)))</formula>
    </cfRule>
    <cfRule type="containsText" dxfId="1078" priority="211" operator="containsText" text="low">
      <formula>NOT(ISERROR(SEARCH("low",G71)))</formula>
    </cfRule>
    <cfRule type="containsText" dxfId="1077" priority="212" operator="containsText" text="High">
      <formula>NOT(ISERROR(SEARCH("High",G71)))</formula>
    </cfRule>
  </conditionalFormatting>
  <conditionalFormatting sqref="G81:G84 P81:P84">
    <cfRule type="containsText" dxfId="1076" priority="205" operator="containsText" text="very high">
      <formula>NOT(ISERROR(SEARCH("very high",G81)))</formula>
    </cfRule>
    <cfRule type="containsText" dxfId="1075" priority="206" operator="containsText" text="very low">
      <formula>NOT(ISERROR(SEARCH("very low",G81)))</formula>
    </cfRule>
    <cfRule type="containsText" dxfId="1074" priority="207" operator="containsText" text="low">
      <formula>NOT(ISERROR(SEARCH("low",G81)))</formula>
    </cfRule>
    <cfRule type="containsText" dxfId="1073" priority="208" operator="containsText" text="High">
      <formula>NOT(ISERROR(SEARCH("High",G81)))</formula>
    </cfRule>
  </conditionalFormatting>
  <conditionalFormatting sqref="G89:G90 P89:P90">
    <cfRule type="containsText" dxfId="1072" priority="201" operator="containsText" text="very high">
      <formula>NOT(ISERROR(SEARCH("very high",G89)))</formula>
    </cfRule>
    <cfRule type="containsText" dxfId="1071" priority="202" operator="containsText" text="very low">
      <formula>NOT(ISERROR(SEARCH("very low",G89)))</formula>
    </cfRule>
    <cfRule type="containsText" dxfId="1070" priority="203" operator="containsText" text="low">
      <formula>NOT(ISERROR(SEARCH("low",G89)))</formula>
    </cfRule>
    <cfRule type="containsText" dxfId="1069" priority="204" operator="containsText" text="High">
      <formula>NOT(ISERROR(SEARCH("High",G89)))</formula>
    </cfRule>
  </conditionalFormatting>
  <conditionalFormatting sqref="U17">
    <cfRule type="containsText" dxfId="1068" priority="197" operator="containsText" text="very high">
      <formula>NOT(ISERROR(SEARCH("very high",U17)))</formula>
    </cfRule>
    <cfRule type="containsText" dxfId="1067" priority="198" operator="containsText" text="very low">
      <formula>NOT(ISERROR(SEARCH("very low",U17)))</formula>
    </cfRule>
    <cfRule type="containsText" dxfId="1066" priority="199" operator="containsText" text="low">
      <formula>NOT(ISERROR(SEARCH("low",U17)))</formula>
    </cfRule>
    <cfRule type="containsText" dxfId="1065" priority="200" operator="containsText" text="High">
      <formula>NOT(ISERROR(SEARCH("High",U17)))</formula>
    </cfRule>
  </conditionalFormatting>
  <conditionalFormatting sqref="U27:U31">
    <cfRule type="containsText" dxfId="1064" priority="193" operator="containsText" text="very high">
      <formula>NOT(ISERROR(SEARCH("very high",U27)))</formula>
    </cfRule>
    <cfRule type="containsText" dxfId="1063" priority="194" operator="containsText" text="very low">
      <formula>NOT(ISERROR(SEARCH("very low",U27)))</formula>
    </cfRule>
    <cfRule type="containsText" dxfId="1062" priority="195" operator="containsText" text="low">
      <formula>NOT(ISERROR(SEARCH("low",U27)))</formula>
    </cfRule>
    <cfRule type="containsText" dxfId="1061" priority="196" operator="containsText" text="High">
      <formula>NOT(ISERROR(SEARCH("High",U27)))</formula>
    </cfRule>
  </conditionalFormatting>
  <conditionalFormatting sqref="U35">
    <cfRule type="containsText" dxfId="1060" priority="189" operator="containsText" text="very high">
      <formula>NOT(ISERROR(SEARCH("very high",U35)))</formula>
    </cfRule>
    <cfRule type="containsText" dxfId="1059" priority="190" operator="containsText" text="very low">
      <formula>NOT(ISERROR(SEARCH("very low",U35)))</formula>
    </cfRule>
    <cfRule type="containsText" dxfId="1058" priority="191" operator="containsText" text="low">
      <formula>NOT(ISERROR(SEARCH("low",U35)))</formula>
    </cfRule>
    <cfRule type="containsText" dxfId="1057" priority="192" operator="containsText" text="High">
      <formula>NOT(ISERROR(SEARCH("High",U35)))</formula>
    </cfRule>
  </conditionalFormatting>
  <conditionalFormatting sqref="U45:U48">
    <cfRule type="containsText" dxfId="1056" priority="185" operator="containsText" text="very high">
      <formula>NOT(ISERROR(SEARCH("very high",U45)))</formula>
    </cfRule>
    <cfRule type="containsText" dxfId="1055" priority="186" operator="containsText" text="very low">
      <formula>NOT(ISERROR(SEARCH("very low",U45)))</formula>
    </cfRule>
    <cfRule type="containsText" dxfId="1054" priority="187" operator="containsText" text="low">
      <formula>NOT(ISERROR(SEARCH("low",U45)))</formula>
    </cfRule>
    <cfRule type="containsText" dxfId="1053" priority="188" operator="containsText" text="High">
      <formula>NOT(ISERROR(SEARCH("High",U45)))</formula>
    </cfRule>
  </conditionalFormatting>
  <conditionalFormatting sqref="U53:U54">
    <cfRule type="containsText" dxfId="1052" priority="181" operator="containsText" text="very high">
      <formula>NOT(ISERROR(SEARCH("very high",U53)))</formula>
    </cfRule>
    <cfRule type="containsText" dxfId="1051" priority="182" operator="containsText" text="very low">
      <formula>NOT(ISERROR(SEARCH("very low",U53)))</formula>
    </cfRule>
    <cfRule type="containsText" dxfId="1050" priority="183" operator="containsText" text="low">
      <formula>NOT(ISERROR(SEARCH("low",U53)))</formula>
    </cfRule>
    <cfRule type="containsText" dxfId="1049" priority="184" operator="containsText" text="High">
      <formula>NOT(ISERROR(SEARCH("High",U53)))</formula>
    </cfRule>
  </conditionalFormatting>
  <conditionalFormatting sqref="U63:U66">
    <cfRule type="containsText" dxfId="1048" priority="177" operator="containsText" text="very high">
      <formula>NOT(ISERROR(SEARCH("very high",U63)))</formula>
    </cfRule>
    <cfRule type="containsText" dxfId="1047" priority="178" operator="containsText" text="very low">
      <formula>NOT(ISERROR(SEARCH("very low",U63)))</formula>
    </cfRule>
    <cfRule type="containsText" dxfId="1046" priority="179" operator="containsText" text="low">
      <formula>NOT(ISERROR(SEARCH("low",U63)))</formula>
    </cfRule>
    <cfRule type="containsText" dxfId="1045" priority="180" operator="containsText" text="High">
      <formula>NOT(ISERROR(SEARCH("High",U63)))</formula>
    </cfRule>
  </conditionalFormatting>
  <conditionalFormatting sqref="U71:U74">
    <cfRule type="containsText" dxfId="1044" priority="173" operator="containsText" text="very high">
      <formula>NOT(ISERROR(SEARCH("very high",U71)))</formula>
    </cfRule>
    <cfRule type="containsText" dxfId="1043" priority="174" operator="containsText" text="very low">
      <formula>NOT(ISERROR(SEARCH("very low",U71)))</formula>
    </cfRule>
    <cfRule type="containsText" dxfId="1042" priority="175" operator="containsText" text="low">
      <formula>NOT(ISERROR(SEARCH("low",U71)))</formula>
    </cfRule>
    <cfRule type="containsText" dxfId="1041" priority="176" operator="containsText" text="High">
      <formula>NOT(ISERROR(SEARCH("High",U71)))</formula>
    </cfRule>
  </conditionalFormatting>
  <conditionalFormatting sqref="U81:U84">
    <cfRule type="containsText" dxfId="1040" priority="169" operator="containsText" text="very high">
      <formula>NOT(ISERROR(SEARCH("very high",U81)))</formula>
    </cfRule>
    <cfRule type="containsText" dxfId="1039" priority="170" operator="containsText" text="very low">
      <formula>NOT(ISERROR(SEARCH("very low",U81)))</formula>
    </cfRule>
    <cfRule type="containsText" dxfId="1038" priority="171" operator="containsText" text="low">
      <formula>NOT(ISERROR(SEARCH("low",U81)))</formula>
    </cfRule>
    <cfRule type="containsText" dxfId="1037" priority="172" operator="containsText" text="High">
      <formula>NOT(ISERROR(SEARCH("High",U81)))</formula>
    </cfRule>
  </conditionalFormatting>
  <conditionalFormatting sqref="U89:U90">
    <cfRule type="containsText" dxfId="1036" priority="165" operator="containsText" text="very high">
      <formula>NOT(ISERROR(SEARCH("very high",U89)))</formula>
    </cfRule>
    <cfRule type="containsText" dxfId="1035" priority="166" operator="containsText" text="very low">
      <formula>NOT(ISERROR(SEARCH("very low",U89)))</formula>
    </cfRule>
    <cfRule type="containsText" dxfId="1034" priority="167" operator="containsText" text="low">
      <formula>NOT(ISERROR(SEARCH("low",U89)))</formula>
    </cfRule>
    <cfRule type="containsText" dxfId="1033" priority="168" operator="containsText" text="High">
      <formula>NOT(ISERROR(SEARCH("High",U89)))</formula>
    </cfRule>
  </conditionalFormatting>
  <conditionalFormatting sqref="U9:U20 U22:U35 U40:U48 U50:U54 U58:U66 U68:U74 U76:U84 U86:U90">
    <cfRule type="containsText" dxfId="1032" priority="162" operator="containsText" text="Strong">
      <formula>NOT(ISERROR(SEARCH("Strong",U9)))</formula>
    </cfRule>
    <cfRule type="containsText" dxfId="1031" priority="163" operator="containsText" text="Moderate">
      <formula>NOT(ISERROR(SEARCH("Moderate",U9)))</formula>
    </cfRule>
    <cfRule type="containsText" dxfId="1030" priority="164" operator="containsText" text="Low">
      <formula>NOT(ISERROR(SEARCH("Low",U9)))</formula>
    </cfRule>
  </conditionalFormatting>
  <conditionalFormatting sqref="G21 P21 U21">
    <cfRule type="containsText" dxfId="1029" priority="158" operator="containsText" text="very high">
      <formula>NOT(ISERROR(SEARCH("very high",G21)))</formula>
    </cfRule>
    <cfRule type="containsText" dxfId="1028" priority="159" operator="containsText" text="very low">
      <formula>NOT(ISERROR(SEARCH("very low",G21)))</formula>
    </cfRule>
    <cfRule type="containsText" dxfId="1027" priority="160" operator="containsText" text="low">
      <formula>NOT(ISERROR(SEARCH("low",G21)))</formula>
    </cfRule>
    <cfRule type="containsText" dxfId="1026" priority="161" operator="containsText" text="High">
      <formula>NOT(ISERROR(SEARCH("High",G21)))</formula>
    </cfRule>
  </conditionalFormatting>
  <conditionalFormatting sqref="U21">
    <cfRule type="containsText" dxfId="1025" priority="155" operator="containsText" text="Strong">
      <formula>NOT(ISERROR(SEARCH("Strong",U21)))</formula>
    </cfRule>
    <cfRule type="containsText" dxfId="1024" priority="156" operator="containsText" text="Moderate">
      <formula>NOT(ISERROR(SEARCH("Moderate",U21)))</formula>
    </cfRule>
    <cfRule type="containsText" dxfId="1023" priority="157" operator="containsText" text="Low">
      <formula>NOT(ISERROR(SEARCH("Low",U21)))</formula>
    </cfRule>
  </conditionalFormatting>
  <conditionalFormatting sqref="G36 P36">
    <cfRule type="containsText" dxfId="1022" priority="151" operator="containsText" text="very high">
      <formula>NOT(ISERROR(SEARCH("very high",G36)))</formula>
    </cfRule>
    <cfRule type="containsText" dxfId="1021" priority="152" operator="containsText" text="very low">
      <formula>NOT(ISERROR(SEARCH("very low",G36)))</formula>
    </cfRule>
    <cfRule type="containsText" dxfId="1020" priority="153" operator="containsText" text="low">
      <formula>NOT(ISERROR(SEARCH("low",G36)))</formula>
    </cfRule>
    <cfRule type="containsText" dxfId="1019" priority="154" operator="containsText" text="High">
      <formula>NOT(ISERROR(SEARCH("High",G36)))</formula>
    </cfRule>
  </conditionalFormatting>
  <conditionalFormatting sqref="U36">
    <cfRule type="containsText" dxfId="1018" priority="147" operator="containsText" text="very high">
      <formula>NOT(ISERROR(SEARCH("very high",U36)))</formula>
    </cfRule>
    <cfRule type="containsText" dxfId="1017" priority="148" operator="containsText" text="very low">
      <formula>NOT(ISERROR(SEARCH("very low",U36)))</formula>
    </cfRule>
    <cfRule type="containsText" dxfId="1016" priority="149" operator="containsText" text="low">
      <formula>NOT(ISERROR(SEARCH("low",U36)))</formula>
    </cfRule>
    <cfRule type="containsText" dxfId="1015" priority="150" operator="containsText" text="High">
      <formula>NOT(ISERROR(SEARCH("High",U36)))</formula>
    </cfRule>
  </conditionalFormatting>
  <conditionalFormatting sqref="U36">
    <cfRule type="containsText" dxfId="1014" priority="144" operator="containsText" text="Strong">
      <formula>NOT(ISERROR(SEARCH("Strong",U36)))</formula>
    </cfRule>
    <cfRule type="containsText" dxfId="1013" priority="145" operator="containsText" text="Moderate">
      <formula>NOT(ISERROR(SEARCH("Moderate",U36)))</formula>
    </cfRule>
    <cfRule type="containsText" dxfId="1012" priority="146" operator="containsText" text="Low">
      <formula>NOT(ISERROR(SEARCH("Low",U36)))</formula>
    </cfRule>
  </conditionalFormatting>
  <conditionalFormatting sqref="G37 P37">
    <cfRule type="containsText" dxfId="1011" priority="140" operator="containsText" text="very high">
      <formula>NOT(ISERROR(SEARCH("very high",G37)))</formula>
    </cfRule>
    <cfRule type="containsText" dxfId="1010" priority="141" operator="containsText" text="very low">
      <formula>NOT(ISERROR(SEARCH("very low",G37)))</formula>
    </cfRule>
    <cfRule type="containsText" dxfId="1009" priority="142" operator="containsText" text="low">
      <formula>NOT(ISERROR(SEARCH("low",G37)))</formula>
    </cfRule>
    <cfRule type="containsText" dxfId="1008" priority="143" operator="containsText" text="High">
      <formula>NOT(ISERROR(SEARCH("High",G37)))</formula>
    </cfRule>
  </conditionalFormatting>
  <conditionalFormatting sqref="U37">
    <cfRule type="containsText" dxfId="1007" priority="136" operator="containsText" text="very high">
      <formula>NOT(ISERROR(SEARCH("very high",U37)))</formula>
    </cfRule>
    <cfRule type="containsText" dxfId="1006" priority="137" operator="containsText" text="very low">
      <formula>NOT(ISERROR(SEARCH("very low",U37)))</formula>
    </cfRule>
    <cfRule type="containsText" dxfId="1005" priority="138" operator="containsText" text="low">
      <formula>NOT(ISERROR(SEARCH("low",U37)))</formula>
    </cfRule>
    <cfRule type="containsText" dxfId="1004" priority="139" operator="containsText" text="High">
      <formula>NOT(ISERROR(SEARCH("High",U37)))</formula>
    </cfRule>
  </conditionalFormatting>
  <conditionalFormatting sqref="U37">
    <cfRule type="containsText" dxfId="1003" priority="133" operator="containsText" text="Strong">
      <formula>NOT(ISERROR(SEARCH("Strong",U37)))</formula>
    </cfRule>
    <cfRule type="containsText" dxfId="1002" priority="134" operator="containsText" text="Moderate">
      <formula>NOT(ISERROR(SEARCH("Moderate",U37)))</formula>
    </cfRule>
    <cfRule type="containsText" dxfId="1001" priority="135" operator="containsText" text="Low">
      <formula>NOT(ISERROR(SEARCH("Low",U37)))</formula>
    </cfRule>
  </conditionalFormatting>
  <conditionalFormatting sqref="G38 P38">
    <cfRule type="containsText" dxfId="1000" priority="129" operator="containsText" text="very high">
      <formula>NOT(ISERROR(SEARCH("very high",G38)))</formula>
    </cfRule>
    <cfRule type="containsText" dxfId="999" priority="130" operator="containsText" text="very low">
      <formula>NOT(ISERROR(SEARCH("very low",G38)))</formula>
    </cfRule>
    <cfRule type="containsText" dxfId="998" priority="131" operator="containsText" text="low">
      <formula>NOT(ISERROR(SEARCH("low",G38)))</formula>
    </cfRule>
    <cfRule type="containsText" dxfId="997" priority="132" operator="containsText" text="High">
      <formula>NOT(ISERROR(SEARCH("High",G38)))</formula>
    </cfRule>
  </conditionalFormatting>
  <conditionalFormatting sqref="U38">
    <cfRule type="containsText" dxfId="996" priority="125" operator="containsText" text="very high">
      <formula>NOT(ISERROR(SEARCH("very high",U38)))</formula>
    </cfRule>
    <cfRule type="containsText" dxfId="995" priority="126" operator="containsText" text="very low">
      <formula>NOT(ISERROR(SEARCH("very low",U38)))</formula>
    </cfRule>
    <cfRule type="containsText" dxfId="994" priority="127" operator="containsText" text="low">
      <formula>NOT(ISERROR(SEARCH("low",U38)))</formula>
    </cfRule>
    <cfRule type="containsText" dxfId="993" priority="128" operator="containsText" text="High">
      <formula>NOT(ISERROR(SEARCH("High",U38)))</formula>
    </cfRule>
  </conditionalFormatting>
  <conditionalFormatting sqref="U38">
    <cfRule type="containsText" dxfId="992" priority="122" operator="containsText" text="Strong">
      <formula>NOT(ISERROR(SEARCH("Strong",U38)))</formula>
    </cfRule>
    <cfRule type="containsText" dxfId="991" priority="123" operator="containsText" text="Moderate">
      <formula>NOT(ISERROR(SEARCH("Moderate",U38)))</formula>
    </cfRule>
    <cfRule type="containsText" dxfId="990" priority="124" operator="containsText" text="Low">
      <formula>NOT(ISERROR(SEARCH("Low",U38)))</formula>
    </cfRule>
  </conditionalFormatting>
  <conditionalFormatting sqref="G39 P39">
    <cfRule type="containsText" dxfId="989" priority="118" operator="containsText" text="very high">
      <formula>NOT(ISERROR(SEARCH("very high",G39)))</formula>
    </cfRule>
    <cfRule type="containsText" dxfId="988" priority="119" operator="containsText" text="very low">
      <formula>NOT(ISERROR(SEARCH("very low",G39)))</formula>
    </cfRule>
    <cfRule type="containsText" dxfId="987" priority="120" operator="containsText" text="low">
      <formula>NOT(ISERROR(SEARCH("low",G39)))</formula>
    </cfRule>
    <cfRule type="containsText" dxfId="986" priority="121" operator="containsText" text="High">
      <formula>NOT(ISERROR(SEARCH("High",G39)))</formula>
    </cfRule>
  </conditionalFormatting>
  <conditionalFormatting sqref="U39">
    <cfRule type="containsText" dxfId="985" priority="114" operator="containsText" text="very high">
      <formula>NOT(ISERROR(SEARCH("very high",U39)))</formula>
    </cfRule>
    <cfRule type="containsText" dxfId="984" priority="115" operator="containsText" text="very low">
      <formula>NOT(ISERROR(SEARCH("very low",U39)))</formula>
    </cfRule>
    <cfRule type="containsText" dxfId="983" priority="116" operator="containsText" text="low">
      <formula>NOT(ISERROR(SEARCH("low",U39)))</formula>
    </cfRule>
    <cfRule type="containsText" dxfId="982" priority="117" operator="containsText" text="High">
      <formula>NOT(ISERROR(SEARCH("High",U39)))</formula>
    </cfRule>
  </conditionalFormatting>
  <conditionalFormatting sqref="U39">
    <cfRule type="containsText" dxfId="981" priority="111" operator="containsText" text="Strong">
      <formula>NOT(ISERROR(SEARCH("Strong",U39)))</formula>
    </cfRule>
    <cfRule type="containsText" dxfId="980" priority="112" operator="containsText" text="Moderate">
      <formula>NOT(ISERROR(SEARCH("Moderate",U39)))</formula>
    </cfRule>
    <cfRule type="containsText" dxfId="979" priority="113" operator="containsText" text="Low">
      <formula>NOT(ISERROR(SEARCH("Low",U39)))</formula>
    </cfRule>
  </conditionalFormatting>
  <conditionalFormatting sqref="G49 P49">
    <cfRule type="containsText" dxfId="978" priority="107" operator="containsText" text="very high">
      <formula>NOT(ISERROR(SEARCH("very high",G49)))</formula>
    </cfRule>
    <cfRule type="containsText" dxfId="977" priority="108" operator="containsText" text="very low">
      <formula>NOT(ISERROR(SEARCH("very low",G49)))</formula>
    </cfRule>
    <cfRule type="containsText" dxfId="976" priority="109" operator="containsText" text="low">
      <formula>NOT(ISERROR(SEARCH("low",G49)))</formula>
    </cfRule>
    <cfRule type="containsText" dxfId="975" priority="110" operator="containsText" text="High">
      <formula>NOT(ISERROR(SEARCH("High",G49)))</formula>
    </cfRule>
  </conditionalFormatting>
  <conditionalFormatting sqref="U49">
    <cfRule type="containsText" dxfId="974" priority="103" operator="containsText" text="very high">
      <formula>NOT(ISERROR(SEARCH("very high",U49)))</formula>
    </cfRule>
    <cfRule type="containsText" dxfId="973" priority="104" operator="containsText" text="very low">
      <formula>NOT(ISERROR(SEARCH("very low",U49)))</formula>
    </cfRule>
    <cfRule type="containsText" dxfId="972" priority="105" operator="containsText" text="low">
      <formula>NOT(ISERROR(SEARCH("low",U49)))</formula>
    </cfRule>
    <cfRule type="containsText" dxfId="971" priority="106" operator="containsText" text="High">
      <formula>NOT(ISERROR(SEARCH("High",U49)))</formula>
    </cfRule>
  </conditionalFormatting>
  <conditionalFormatting sqref="U49">
    <cfRule type="containsText" dxfId="970" priority="100" operator="containsText" text="Strong">
      <formula>NOT(ISERROR(SEARCH("Strong",U49)))</formula>
    </cfRule>
    <cfRule type="containsText" dxfId="969" priority="101" operator="containsText" text="Moderate">
      <formula>NOT(ISERROR(SEARCH("Moderate",U49)))</formula>
    </cfRule>
    <cfRule type="containsText" dxfId="968" priority="102" operator="containsText" text="Low">
      <formula>NOT(ISERROR(SEARCH("Low",U49)))</formula>
    </cfRule>
  </conditionalFormatting>
  <conditionalFormatting sqref="G55 P55">
    <cfRule type="containsText" dxfId="967" priority="96" operator="containsText" text="very high">
      <formula>NOT(ISERROR(SEARCH("very high",G55)))</formula>
    </cfRule>
    <cfRule type="containsText" dxfId="966" priority="97" operator="containsText" text="very low">
      <formula>NOT(ISERROR(SEARCH("very low",G55)))</formula>
    </cfRule>
    <cfRule type="containsText" dxfId="965" priority="98" operator="containsText" text="low">
      <formula>NOT(ISERROR(SEARCH("low",G55)))</formula>
    </cfRule>
    <cfRule type="containsText" dxfId="964" priority="99" operator="containsText" text="High">
      <formula>NOT(ISERROR(SEARCH("High",G55)))</formula>
    </cfRule>
  </conditionalFormatting>
  <conditionalFormatting sqref="U55">
    <cfRule type="containsText" dxfId="963" priority="92" operator="containsText" text="very high">
      <formula>NOT(ISERROR(SEARCH("very high",U55)))</formula>
    </cfRule>
    <cfRule type="containsText" dxfId="962" priority="93" operator="containsText" text="very low">
      <formula>NOT(ISERROR(SEARCH("very low",U55)))</formula>
    </cfRule>
    <cfRule type="containsText" dxfId="961" priority="94" operator="containsText" text="low">
      <formula>NOT(ISERROR(SEARCH("low",U55)))</formula>
    </cfRule>
    <cfRule type="containsText" dxfId="960" priority="95" operator="containsText" text="High">
      <formula>NOT(ISERROR(SEARCH("High",U55)))</formula>
    </cfRule>
  </conditionalFormatting>
  <conditionalFormatting sqref="U55">
    <cfRule type="containsText" dxfId="959" priority="89" operator="containsText" text="Strong">
      <formula>NOT(ISERROR(SEARCH("Strong",U55)))</formula>
    </cfRule>
    <cfRule type="containsText" dxfId="958" priority="90" operator="containsText" text="Moderate">
      <formula>NOT(ISERROR(SEARCH("Moderate",U55)))</formula>
    </cfRule>
    <cfRule type="containsText" dxfId="957" priority="91" operator="containsText" text="Low">
      <formula>NOT(ISERROR(SEARCH("Low",U55)))</formula>
    </cfRule>
  </conditionalFormatting>
  <conditionalFormatting sqref="G56 P56">
    <cfRule type="containsText" dxfId="956" priority="85" operator="containsText" text="very high">
      <formula>NOT(ISERROR(SEARCH("very high",G56)))</formula>
    </cfRule>
    <cfRule type="containsText" dxfId="955" priority="86" operator="containsText" text="very low">
      <formula>NOT(ISERROR(SEARCH("very low",G56)))</formula>
    </cfRule>
    <cfRule type="containsText" dxfId="954" priority="87" operator="containsText" text="low">
      <formula>NOT(ISERROR(SEARCH("low",G56)))</formula>
    </cfRule>
    <cfRule type="containsText" dxfId="953" priority="88" operator="containsText" text="High">
      <formula>NOT(ISERROR(SEARCH("High",G56)))</formula>
    </cfRule>
  </conditionalFormatting>
  <conditionalFormatting sqref="U56">
    <cfRule type="containsText" dxfId="952" priority="81" operator="containsText" text="very high">
      <formula>NOT(ISERROR(SEARCH("very high",U56)))</formula>
    </cfRule>
    <cfRule type="containsText" dxfId="951" priority="82" operator="containsText" text="very low">
      <formula>NOT(ISERROR(SEARCH("very low",U56)))</formula>
    </cfRule>
    <cfRule type="containsText" dxfId="950" priority="83" operator="containsText" text="low">
      <formula>NOT(ISERROR(SEARCH("low",U56)))</formula>
    </cfRule>
    <cfRule type="containsText" dxfId="949" priority="84" operator="containsText" text="High">
      <formula>NOT(ISERROR(SEARCH("High",U56)))</formula>
    </cfRule>
  </conditionalFormatting>
  <conditionalFormatting sqref="U56">
    <cfRule type="containsText" dxfId="948" priority="78" operator="containsText" text="Strong">
      <formula>NOT(ISERROR(SEARCH("Strong",U56)))</formula>
    </cfRule>
    <cfRule type="containsText" dxfId="947" priority="79" operator="containsText" text="Moderate">
      <formula>NOT(ISERROR(SEARCH("Moderate",U56)))</formula>
    </cfRule>
    <cfRule type="containsText" dxfId="946" priority="80" operator="containsText" text="Low">
      <formula>NOT(ISERROR(SEARCH("Low",U56)))</formula>
    </cfRule>
  </conditionalFormatting>
  <conditionalFormatting sqref="G57 P57">
    <cfRule type="containsText" dxfId="945" priority="74" operator="containsText" text="very high">
      <formula>NOT(ISERROR(SEARCH("very high",G57)))</formula>
    </cfRule>
    <cfRule type="containsText" dxfId="944" priority="75" operator="containsText" text="very low">
      <formula>NOT(ISERROR(SEARCH("very low",G57)))</formula>
    </cfRule>
    <cfRule type="containsText" dxfId="943" priority="76" operator="containsText" text="low">
      <formula>NOT(ISERROR(SEARCH("low",G57)))</formula>
    </cfRule>
    <cfRule type="containsText" dxfId="942" priority="77" operator="containsText" text="High">
      <formula>NOT(ISERROR(SEARCH("High",G57)))</formula>
    </cfRule>
  </conditionalFormatting>
  <conditionalFormatting sqref="U57">
    <cfRule type="containsText" dxfId="941" priority="70" operator="containsText" text="very high">
      <formula>NOT(ISERROR(SEARCH("very high",U57)))</formula>
    </cfRule>
    <cfRule type="containsText" dxfId="940" priority="71" operator="containsText" text="very low">
      <formula>NOT(ISERROR(SEARCH("very low",U57)))</formula>
    </cfRule>
    <cfRule type="containsText" dxfId="939" priority="72" operator="containsText" text="low">
      <formula>NOT(ISERROR(SEARCH("low",U57)))</formula>
    </cfRule>
    <cfRule type="containsText" dxfId="938" priority="73" operator="containsText" text="High">
      <formula>NOT(ISERROR(SEARCH("High",U57)))</formula>
    </cfRule>
  </conditionalFormatting>
  <conditionalFormatting sqref="U57">
    <cfRule type="containsText" dxfId="937" priority="67" operator="containsText" text="Strong">
      <formula>NOT(ISERROR(SEARCH("Strong",U57)))</formula>
    </cfRule>
    <cfRule type="containsText" dxfId="936" priority="68" operator="containsText" text="Moderate">
      <formula>NOT(ISERROR(SEARCH("Moderate",U57)))</formula>
    </cfRule>
    <cfRule type="containsText" dxfId="935" priority="69" operator="containsText" text="Low">
      <formula>NOT(ISERROR(SEARCH("Low",U57)))</formula>
    </cfRule>
  </conditionalFormatting>
  <conditionalFormatting sqref="G67 P67">
    <cfRule type="containsText" dxfId="934" priority="63" operator="containsText" text="very high">
      <formula>NOT(ISERROR(SEARCH("very high",G67)))</formula>
    </cfRule>
    <cfRule type="containsText" dxfId="933" priority="64" operator="containsText" text="very low">
      <formula>NOT(ISERROR(SEARCH("very low",G67)))</formula>
    </cfRule>
    <cfRule type="containsText" dxfId="932" priority="65" operator="containsText" text="low">
      <formula>NOT(ISERROR(SEARCH("low",G67)))</formula>
    </cfRule>
    <cfRule type="containsText" dxfId="931" priority="66" operator="containsText" text="High">
      <formula>NOT(ISERROR(SEARCH("High",G67)))</formula>
    </cfRule>
  </conditionalFormatting>
  <conditionalFormatting sqref="U67">
    <cfRule type="containsText" dxfId="930" priority="59" operator="containsText" text="very high">
      <formula>NOT(ISERROR(SEARCH("very high",U67)))</formula>
    </cfRule>
    <cfRule type="containsText" dxfId="929" priority="60" operator="containsText" text="very low">
      <formula>NOT(ISERROR(SEARCH("very low",U67)))</formula>
    </cfRule>
    <cfRule type="containsText" dxfId="928" priority="61" operator="containsText" text="low">
      <formula>NOT(ISERROR(SEARCH("low",U67)))</formula>
    </cfRule>
    <cfRule type="containsText" dxfId="927" priority="62" operator="containsText" text="High">
      <formula>NOT(ISERROR(SEARCH("High",U67)))</formula>
    </cfRule>
  </conditionalFormatting>
  <conditionalFormatting sqref="U67">
    <cfRule type="containsText" dxfId="926" priority="56" operator="containsText" text="Strong">
      <formula>NOT(ISERROR(SEARCH("Strong",U67)))</formula>
    </cfRule>
    <cfRule type="containsText" dxfId="925" priority="57" operator="containsText" text="Moderate">
      <formula>NOT(ISERROR(SEARCH("Moderate",U67)))</formula>
    </cfRule>
    <cfRule type="containsText" dxfId="924" priority="58" operator="containsText" text="Low">
      <formula>NOT(ISERROR(SEARCH("Low",U67)))</formula>
    </cfRule>
  </conditionalFormatting>
  <conditionalFormatting sqref="G75 P75">
    <cfRule type="containsText" dxfId="923" priority="52" operator="containsText" text="very high">
      <formula>NOT(ISERROR(SEARCH("very high",G75)))</formula>
    </cfRule>
    <cfRule type="containsText" dxfId="922" priority="53" operator="containsText" text="very low">
      <formula>NOT(ISERROR(SEARCH("very low",G75)))</formula>
    </cfRule>
    <cfRule type="containsText" dxfId="921" priority="54" operator="containsText" text="low">
      <formula>NOT(ISERROR(SEARCH("low",G75)))</formula>
    </cfRule>
    <cfRule type="containsText" dxfId="920" priority="55" operator="containsText" text="High">
      <formula>NOT(ISERROR(SEARCH("High",G75)))</formula>
    </cfRule>
  </conditionalFormatting>
  <conditionalFormatting sqref="U75">
    <cfRule type="containsText" dxfId="919" priority="48" operator="containsText" text="very high">
      <formula>NOT(ISERROR(SEARCH("very high",U75)))</formula>
    </cfRule>
    <cfRule type="containsText" dxfId="918" priority="49" operator="containsText" text="very low">
      <formula>NOT(ISERROR(SEARCH("very low",U75)))</formula>
    </cfRule>
    <cfRule type="containsText" dxfId="917" priority="50" operator="containsText" text="low">
      <formula>NOT(ISERROR(SEARCH("low",U75)))</formula>
    </cfRule>
    <cfRule type="containsText" dxfId="916" priority="51" operator="containsText" text="High">
      <formula>NOT(ISERROR(SEARCH("High",U75)))</formula>
    </cfRule>
  </conditionalFormatting>
  <conditionalFormatting sqref="U75">
    <cfRule type="containsText" dxfId="915" priority="45" operator="containsText" text="Strong">
      <formula>NOT(ISERROR(SEARCH("Strong",U75)))</formula>
    </cfRule>
    <cfRule type="containsText" dxfId="914" priority="46" operator="containsText" text="Moderate">
      <formula>NOT(ISERROR(SEARCH("Moderate",U75)))</formula>
    </cfRule>
    <cfRule type="containsText" dxfId="913" priority="47" operator="containsText" text="Low">
      <formula>NOT(ISERROR(SEARCH("Low",U75)))</formula>
    </cfRule>
  </conditionalFormatting>
  <conditionalFormatting sqref="G85 P85">
    <cfRule type="containsText" dxfId="912" priority="41" operator="containsText" text="very high">
      <formula>NOT(ISERROR(SEARCH("very high",G85)))</formula>
    </cfRule>
    <cfRule type="containsText" dxfId="911" priority="42" operator="containsText" text="very low">
      <formula>NOT(ISERROR(SEARCH("very low",G85)))</formula>
    </cfRule>
    <cfRule type="containsText" dxfId="910" priority="43" operator="containsText" text="low">
      <formula>NOT(ISERROR(SEARCH("low",G85)))</formula>
    </cfRule>
    <cfRule type="containsText" dxfId="909" priority="44" operator="containsText" text="High">
      <formula>NOT(ISERROR(SEARCH("High",G85)))</formula>
    </cfRule>
  </conditionalFormatting>
  <conditionalFormatting sqref="U85">
    <cfRule type="containsText" dxfId="908" priority="37" operator="containsText" text="very high">
      <formula>NOT(ISERROR(SEARCH("very high",U85)))</formula>
    </cfRule>
    <cfRule type="containsText" dxfId="907" priority="38" operator="containsText" text="very low">
      <formula>NOT(ISERROR(SEARCH("very low",U85)))</formula>
    </cfRule>
    <cfRule type="containsText" dxfId="906" priority="39" operator="containsText" text="low">
      <formula>NOT(ISERROR(SEARCH("low",U85)))</formula>
    </cfRule>
    <cfRule type="containsText" dxfId="905" priority="40" operator="containsText" text="High">
      <formula>NOT(ISERROR(SEARCH("High",U85)))</formula>
    </cfRule>
  </conditionalFormatting>
  <conditionalFormatting sqref="U85">
    <cfRule type="containsText" dxfId="904" priority="34" operator="containsText" text="Strong">
      <formula>NOT(ISERROR(SEARCH("Strong",U85)))</formula>
    </cfRule>
    <cfRule type="containsText" dxfId="903" priority="35" operator="containsText" text="Moderate">
      <formula>NOT(ISERROR(SEARCH("Moderate",U85)))</formula>
    </cfRule>
    <cfRule type="containsText" dxfId="902" priority="36" operator="containsText" text="Low">
      <formula>NOT(ISERROR(SEARCH("Low",U85)))</formula>
    </cfRule>
  </conditionalFormatting>
  <conditionalFormatting sqref="G91 P91">
    <cfRule type="containsText" dxfId="901" priority="30" operator="containsText" text="very high">
      <formula>NOT(ISERROR(SEARCH("very high",G91)))</formula>
    </cfRule>
    <cfRule type="containsText" dxfId="900" priority="31" operator="containsText" text="very low">
      <formula>NOT(ISERROR(SEARCH("very low",G91)))</formula>
    </cfRule>
    <cfRule type="containsText" dxfId="899" priority="32" operator="containsText" text="low">
      <formula>NOT(ISERROR(SEARCH("low",G91)))</formula>
    </cfRule>
    <cfRule type="containsText" dxfId="898" priority="33" operator="containsText" text="High">
      <formula>NOT(ISERROR(SEARCH("High",G91)))</formula>
    </cfRule>
  </conditionalFormatting>
  <conditionalFormatting sqref="U91">
    <cfRule type="containsText" dxfId="897" priority="26" operator="containsText" text="very high">
      <formula>NOT(ISERROR(SEARCH("very high",U91)))</formula>
    </cfRule>
    <cfRule type="containsText" dxfId="896" priority="27" operator="containsText" text="very low">
      <formula>NOT(ISERROR(SEARCH("very low",U91)))</formula>
    </cfRule>
    <cfRule type="containsText" dxfId="895" priority="28" operator="containsText" text="low">
      <formula>NOT(ISERROR(SEARCH("low",U91)))</formula>
    </cfRule>
    <cfRule type="containsText" dxfId="894" priority="29" operator="containsText" text="High">
      <formula>NOT(ISERROR(SEARCH("High",U91)))</formula>
    </cfRule>
  </conditionalFormatting>
  <conditionalFormatting sqref="U91">
    <cfRule type="containsText" dxfId="893" priority="23" operator="containsText" text="Strong">
      <formula>NOT(ISERROR(SEARCH("Strong",U91)))</formula>
    </cfRule>
    <cfRule type="containsText" dxfId="892" priority="24" operator="containsText" text="Moderate">
      <formula>NOT(ISERROR(SEARCH("Moderate",U91)))</formula>
    </cfRule>
    <cfRule type="containsText" dxfId="891" priority="25" operator="containsText" text="Low">
      <formula>NOT(ISERROR(SEARCH("Low",U91)))</formula>
    </cfRule>
  </conditionalFormatting>
  <conditionalFormatting sqref="G92 P92">
    <cfRule type="containsText" dxfId="890" priority="19" operator="containsText" text="very high">
      <formula>NOT(ISERROR(SEARCH("very high",G92)))</formula>
    </cfRule>
    <cfRule type="containsText" dxfId="889" priority="20" operator="containsText" text="very low">
      <formula>NOT(ISERROR(SEARCH("very low",G92)))</formula>
    </cfRule>
    <cfRule type="containsText" dxfId="888" priority="21" operator="containsText" text="low">
      <formula>NOT(ISERROR(SEARCH("low",G92)))</formula>
    </cfRule>
    <cfRule type="containsText" dxfId="887" priority="22" operator="containsText" text="High">
      <formula>NOT(ISERROR(SEARCH("High",G92)))</formula>
    </cfRule>
  </conditionalFormatting>
  <conditionalFormatting sqref="U92">
    <cfRule type="containsText" dxfId="886" priority="15" operator="containsText" text="very high">
      <formula>NOT(ISERROR(SEARCH("very high",U92)))</formula>
    </cfRule>
    <cfRule type="containsText" dxfId="885" priority="16" operator="containsText" text="very low">
      <formula>NOT(ISERROR(SEARCH("very low",U92)))</formula>
    </cfRule>
    <cfRule type="containsText" dxfId="884" priority="17" operator="containsText" text="low">
      <formula>NOT(ISERROR(SEARCH("low",U92)))</formula>
    </cfRule>
    <cfRule type="containsText" dxfId="883" priority="18" operator="containsText" text="High">
      <formula>NOT(ISERROR(SEARCH("High",U92)))</formula>
    </cfRule>
  </conditionalFormatting>
  <conditionalFormatting sqref="U92">
    <cfRule type="containsText" dxfId="882" priority="12" operator="containsText" text="Strong">
      <formula>NOT(ISERROR(SEARCH("Strong",U92)))</formula>
    </cfRule>
    <cfRule type="containsText" dxfId="881" priority="13" operator="containsText" text="Moderate">
      <formula>NOT(ISERROR(SEARCH("Moderate",U92)))</formula>
    </cfRule>
    <cfRule type="containsText" dxfId="880" priority="14" operator="containsText" text="Low">
      <formula>NOT(ISERROR(SEARCH("Low",U92)))</formula>
    </cfRule>
  </conditionalFormatting>
  <conditionalFormatting sqref="G93 P93">
    <cfRule type="containsText" dxfId="879" priority="8" operator="containsText" text="very high">
      <formula>NOT(ISERROR(SEARCH("very high",G93)))</formula>
    </cfRule>
    <cfRule type="containsText" dxfId="878" priority="9" operator="containsText" text="very low">
      <formula>NOT(ISERROR(SEARCH("very low",G93)))</formula>
    </cfRule>
    <cfRule type="containsText" dxfId="877" priority="10" operator="containsText" text="low">
      <formula>NOT(ISERROR(SEARCH("low",G93)))</formula>
    </cfRule>
    <cfRule type="containsText" dxfId="876" priority="11" operator="containsText" text="High">
      <formula>NOT(ISERROR(SEARCH("High",G93)))</formula>
    </cfRule>
  </conditionalFormatting>
  <conditionalFormatting sqref="U93">
    <cfRule type="containsText" dxfId="875" priority="4" operator="containsText" text="very high">
      <formula>NOT(ISERROR(SEARCH("very high",U93)))</formula>
    </cfRule>
    <cfRule type="containsText" dxfId="874" priority="5" operator="containsText" text="very low">
      <formula>NOT(ISERROR(SEARCH("very low",U93)))</formula>
    </cfRule>
    <cfRule type="containsText" dxfId="873" priority="6" operator="containsText" text="low">
      <formula>NOT(ISERROR(SEARCH("low",U93)))</formula>
    </cfRule>
    <cfRule type="containsText" dxfId="872" priority="7" operator="containsText" text="High">
      <formula>NOT(ISERROR(SEARCH("High",U93)))</formula>
    </cfRule>
  </conditionalFormatting>
  <conditionalFormatting sqref="U93">
    <cfRule type="containsText" dxfId="871" priority="1" operator="containsText" text="Strong">
      <formula>NOT(ISERROR(SEARCH("Strong",U93)))</formula>
    </cfRule>
    <cfRule type="containsText" dxfId="870" priority="2" operator="containsText" text="Moderate">
      <formula>NOT(ISERROR(SEARCH("Moderate",U93)))</formula>
    </cfRule>
    <cfRule type="containsText" dxfId="869" priority="3" operator="containsText" text="Low">
      <formula>NOT(ISERROR(SEARCH("Low",U93)))</formula>
    </cfRule>
  </conditionalFormatting>
  <pageMargins left="0.75" right="0.75" top="1" bottom="1" header="0.5" footer="0.5"/>
  <pageSetup paperSize="9" orientation="landscape" horizontalDpi="4294967292" verticalDpi="4294967292"/>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BACKGROUND!$C$3:$C$7</xm:f>
          </x14:formula1>
          <xm:sqref>P63:P67 P71:P75 P9:P13 AB9 AJ9 AN3 AN9 AB3 AJ3 G17:G21 G81:G85 P17:P21 G35:G39 P27:P31 G27:G31 P35:P39 G9:G13 G63:G67 G45:G49 G53:G57 P89:P93 P53:P57 P81:P85 P45:P49 G71:G75 G89:G93</xm:sqref>
        </x14:dataValidation>
        <x14:dataValidation type="list" allowBlank="1" showInputMessage="1" showErrorMessage="1">
          <x14:formula1>
            <xm:f>BACKGROUND!$C$12:$C$14</xm:f>
          </x14:formula1>
          <xm:sqref>U9:U13 U35:U39 U27:U31 U81:U85 U17:U21 U45:U49 U53:U57 U63:U67 U71:U75 U89:U93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2:K74"/>
  <sheetViews>
    <sheetView showGridLines="0" workbookViewId="0">
      <pane ySplit="3" topLeftCell="A4" activePane="bottomLeft" state="frozen"/>
      <selection activeCell="P93" sqref="P93"/>
      <selection pane="bottomLeft" activeCell="P93" sqref="P93"/>
    </sheetView>
  </sheetViews>
  <sheetFormatPr baseColWidth="10" defaultRowHeight="15" x14ac:dyDescent="0"/>
  <cols>
    <col min="1" max="1" width="2.33203125" style="1" customWidth="1"/>
    <col min="2" max="2" width="60" style="1" customWidth="1"/>
    <col min="3" max="3" width="2.33203125" style="1" customWidth="1"/>
    <col min="5" max="5" width="10.83203125" hidden="1" customWidth="1"/>
    <col min="7" max="8" width="10.83203125" hidden="1" customWidth="1"/>
    <col min="11" max="11" width="10.83203125" hidden="1" customWidth="1"/>
  </cols>
  <sheetData>
    <row r="2" spans="1:11">
      <c r="B2" s="353" t="s">
        <v>66</v>
      </c>
      <c r="D2" s="257" t="s">
        <v>0</v>
      </c>
      <c r="E2" s="257"/>
      <c r="F2" s="257" t="s">
        <v>27</v>
      </c>
      <c r="G2" s="257"/>
      <c r="H2" s="257" t="s">
        <v>119</v>
      </c>
      <c r="I2" s="257" t="s">
        <v>26</v>
      </c>
      <c r="J2" s="257" t="s">
        <v>63</v>
      </c>
    </row>
    <row r="3" spans="1:11">
      <c r="B3" s="354"/>
      <c r="D3" s="258"/>
      <c r="E3" s="258"/>
      <c r="F3" s="258"/>
      <c r="G3" s="258"/>
      <c r="H3" s="258"/>
      <c r="I3" s="258"/>
      <c r="J3" s="258"/>
    </row>
    <row r="4" spans="1:11" ht="16" thickBot="1"/>
    <row r="5" spans="1:11" ht="30" thickTop="1" thickBot="1">
      <c r="A5" s="3"/>
      <c r="B5" s="5" t="s">
        <v>4</v>
      </c>
      <c r="C5" s="6"/>
      <c r="D5" s="99" t="e">
        <f>IF(E5&lt;0.1,"N/A",IF(E5&lt;1.1,"Very Low",IF(E5&lt;2.1,"Low",IF(E5&lt;3.1,"High",IF(E5&lt;4.1,"Very High")))))</f>
        <v>#DIV/0!</v>
      </c>
      <c r="E5" s="100" t="e">
        <f>AVERAGE(E6,E12)</f>
        <v>#DIV/0!</v>
      </c>
      <c r="F5" s="100" t="e">
        <f>IF(G5&lt;0.1,"N/A",IF(G5&lt;1.1,"Very Low",IF(G5&lt;2.1,"Low",IF(G5&lt;3.1,"High",IF(G5&lt;4.1,"Very High")))))</f>
        <v>#DIV/0!</v>
      </c>
      <c r="G5" s="100" t="e">
        <f>AVERAGE(G6,G12)</f>
        <v>#DIV/0!</v>
      </c>
      <c r="H5" s="100" t="e">
        <f>AVERAGE(H6,H12)</f>
        <v>#DIV/0!</v>
      </c>
      <c r="I5" s="100" t="e">
        <f t="shared" ref="I5:I6" si="0">IF(H5&lt;0.1,"N/A",IF(H5&lt;2.1,"Very Low",IF(H5&lt;4.1,"Low",IF(H5&lt;9.1,"High",IF(H5&lt;16.1,"Very High")))))</f>
        <v>#DIV/0!</v>
      </c>
      <c r="J5" s="194" t="e">
        <f>IF(K5&lt;0.1,"",IF(K5&lt;1.1,"Low",IF(K5&lt;2.1,"Moderate",IF(K5&lt;3.1,"Strong"))))</f>
        <v>#DIV/0!</v>
      </c>
      <c r="K5" s="187" t="e">
        <f>AVERAGE(K6,K12)</f>
        <v>#DIV/0!</v>
      </c>
    </row>
    <row r="6" spans="1:11" ht="17" thickTop="1" thickBot="1">
      <c r="B6" s="4" t="s">
        <v>5</v>
      </c>
      <c r="D6" s="124" t="e">
        <f>IF(E6&lt;0.1,"N/A",IF(E6&lt;1.1,"Very Low",IF(E6&lt;2.1,"Low",IF(E6&lt;3.1,"High",IF(E6&lt;4.1,"Very High")))))</f>
        <v>#DIV/0!</v>
      </c>
      <c r="E6" s="125" t="e">
        <f>AVERAGE(' FRAGILITY SURVEY'!H9:H13)</f>
        <v>#DIV/0!</v>
      </c>
      <c r="F6" s="125" t="e">
        <f>IF(G6&lt;0.1,"N/A",IF(G6&lt;1.1,"Very Low",IF(G6&lt;2.1,"Low",IF(G6&lt;3.1,"High",IF(G6&lt;4.1,"Very High")))))</f>
        <v>#DIV/0!</v>
      </c>
      <c r="G6" s="125" t="e">
        <f>AVERAGE(' FRAGILITY SURVEY'!Q9:Q13)</f>
        <v>#DIV/0!</v>
      </c>
      <c r="H6" s="125" t="e">
        <f>AVERAGE(H7:H11)</f>
        <v>#DIV/0!</v>
      </c>
      <c r="I6" s="125" t="e">
        <f t="shared" si="0"/>
        <v>#DIV/0!</v>
      </c>
      <c r="J6" s="195" t="e">
        <f>IF(K6&lt;0.1,"",IF(K6&lt;1.1,"Low",IF(K6&lt;2.1,"Moderate",IF(K6&lt;3.1,"Strong"))))</f>
        <v>#DIV/0!</v>
      </c>
      <c r="K6" s="188" t="e">
        <f>AVERAGE(' FRAGILITY SURVEY'!V9:V13)</f>
        <v>#DIV/0!</v>
      </c>
    </row>
    <row r="7" spans="1:11" ht="16" thickTop="1">
      <c r="B7" s="7" t="str">
        <f>' FRAGILITY SURVEY'!B9</f>
        <v>Deterioration of …</v>
      </c>
      <c r="D7" s="147">
        <f>' FRAGILITY SURVEY'!G9</f>
        <v>0</v>
      </c>
      <c r="E7" s="97"/>
      <c r="F7" s="167">
        <f>' FRAGILITY SURVEY'!P9</f>
        <v>0</v>
      </c>
      <c r="G7" s="97"/>
      <c r="H7" s="96" t="str">
        <f>IFERROR(' FRAGILITY SURVEY'!H9*' FRAGILITY SURVEY'!Q9,"")</f>
        <v/>
      </c>
      <c r="I7" s="97" t="str">
        <f>IF(H7&lt;0.1,"N/A",IF(H7&lt;2.1,"Very Low",IF(H7&lt;4.1,"Low",IF(H7&lt;9.1,"High",IF(H7&lt;16.1,"Very High",IF(H7="",""))))))</f>
        <v/>
      </c>
      <c r="J7" s="196">
        <f>' FRAGILITY SURVEY'!U9</f>
        <v>0</v>
      </c>
      <c r="K7" s="189"/>
    </row>
    <row r="8" spans="1:11">
      <c r="B8" s="7" t="str">
        <f>' FRAGILITY SURVEY'!B10</f>
        <v>Deterioration of …</v>
      </c>
      <c r="D8" s="147">
        <f>' FRAGILITY SURVEY'!G10</f>
        <v>0</v>
      </c>
      <c r="E8" s="96"/>
      <c r="F8" s="168">
        <f>' FRAGILITY SURVEY'!P10</f>
        <v>0</v>
      </c>
      <c r="G8" s="96"/>
      <c r="H8" s="96" t="str">
        <f>IFERROR(' FRAGILITY SURVEY'!H10*' FRAGILITY SURVEY'!Q10,"")</f>
        <v/>
      </c>
      <c r="I8" s="97" t="str">
        <f t="shared" ref="I8:I16" si="1">IF(H8&lt;0.1,"N/A",IF(H8&lt;2.1,"Very Low",IF(H8&lt;4.1,"Low",IF(H8&lt;9.1,"High",IF(H8&lt;16.1,"Very High",IF(H8="",""))))))</f>
        <v/>
      </c>
      <c r="J8" s="197">
        <f>' FRAGILITY SURVEY'!U10</f>
        <v>0</v>
      </c>
      <c r="K8" s="190"/>
    </row>
    <row r="9" spans="1:11">
      <c r="B9" s="7" t="str">
        <f>' FRAGILITY SURVEY'!B11</f>
        <v>Deterioration of …</v>
      </c>
      <c r="D9" s="147">
        <f>' FRAGILITY SURVEY'!G11</f>
        <v>0</v>
      </c>
      <c r="E9" s="96"/>
      <c r="F9" s="168">
        <f>' FRAGILITY SURVEY'!P11</f>
        <v>0</v>
      </c>
      <c r="G9" s="96"/>
      <c r="H9" s="96" t="str">
        <f>IFERROR(' FRAGILITY SURVEY'!H11*' FRAGILITY SURVEY'!Q11,"")</f>
        <v/>
      </c>
      <c r="I9" s="97" t="str">
        <f t="shared" si="1"/>
        <v/>
      </c>
      <c r="J9" s="197">
        <f>' FRAGILITY SURVEY'!U11</f>
        <v>0</v>
      </c>
      <c r="K9" s="190"/>
    </row>
    <row r="10" spans="1:11">
      <c r="B10" s="7" t="str">
        <f>' FRAGILITY SURVEY'!B12</f>
        <v>Deterioration of …</v>
      </c>
      <c r="D10" s="147">
        <f>' FRAGILITY SURVEY'!G12</f>
        <v>0</v>
      </c>
      <c r="E10" s="96"/>
      <c r="F10" s="168">
        <f>' FRAGILITY SURVEY'!P12</f>
        <v>0</v>
      </c>
      <c r="G10" s="96"/>
      <c r="H10" s="96" t="str">
        <f>IFERROR(' FRAGILITY SURVEY'!H12*' FRAGILITY SURVEY'!Q12,"")</f>
        <v/>
      </c>
      <c r="I10" s="97" t="str">
        <f t="shared" si="1"/>
        <v/>
      </c>
      <c r="J10" s="197">
        <f>' FRAGILITY SURVEY'!U12</f>
        <v>0</v>
      </c>
      <c r="K10" s="190"/>
    </row>
    <row r="11" spans="1:11" ht="16" thickBot="1">
      <c r="B11" s="7" t="str">
        <f>' FRAGILITY SURVEY'!B13</f>
        <v>Deterioration of …</v>
      </c>
      <c r="D11" s="147">
        <f>' FRAGILITY SURVEY'!G13</f>
        <v>0</v>
      </c>
      <c r="E11" s="96"/>
      <c r="F11" s="168">
        <f>' FRAGILITY SURVEY'!P13</f>
        <v>0</v>
      </c>
      <c r="G11" s="96"/>
      <c r="H11" s="96" t="str">
        <f>IFERROR(' FRAGILITY SURVEY'!H13*' FRAGILITY SURVEY'!Q13,"")</f>
        <v/>
      </c>
      <c r="I11" s="97" t="str">
        <f t="shared" si="1"/>
        <v/>
      </c>
      <c r="J11" s="197">
        <f>' FRAGILITY SURVEY'!U13</f>
        <v>0</v>
      </c>
      <c r="K11" s="190"/>
    </row>
    <row r="12" spans="1:11" ht="17" thickTop="1" thickBot="1">
      <c r="B12" s="4" t="s">
        <v>3</v>
      </c>
      <c r="D12" s="126" t="e">
        <f>IF(E12&lt;0.1,"N/A",IF(E12&lt;1.1,"Very Low",IF(E12&lt;2.1,"Low",IF(E12&lt;3.1,"High",IF(E12&lt;4.1,"Very High")))))</f>
        <v>#DIV/0!</v>
      </c>
      <c r="E12" s="98" t="e">
        <f>AVERAGE(' FRAGILITY SURVEY'!H17:H21)</f>
        <v>#DIV/0!</v>
      </c>
      <c r="F12" s="98" t="e">
        <f>IF(G12&lt;0.1,"N/A",IF(G12&lt;1.1,"Very Low",IF(G12&lt;2.1,"Low",IF(G12&lt;3.1,"High",IF(G12&lt;4.1,"Very High")))))</f>
        <v>#DIV/0!</v>
      </c>
      <c r="G12" s="98" t="e">
        <f>AVERAGE(' FRAGILITY SURVEY'!Q17:Q21)</f>
        <v>#DIV/0!</v>
      </c>
      <c r="H12" s="98" t="e">
        <f>AVERAGE(H13:H17)</f>
        <v>#DIV/0!</v>
      </c>
      <c r="I12" s="98" t="e">
        <f t="shared" ref="I12:I68" si="2">IF(H12&lt;0.1,"N/A",IF(H12&lt;2.1,"Very Low",IF(H12&lt;4.1,"Low",IF(H12&lt;9.1,"High",IF(H12&lt;16.1,"Very High")))))</f>
        <v>#DIV/0!</v>
      </c>
      <c r="J12" s="199" t="e">
        <f>IF(K12&lt;0.1,"",IF(K12&lt;1.1,"Low",IF(K12&lt;2.1,"Moderate",IF(K12&lt;3.1,"Strong"))))</f>
        <v>#DIV/0!</v>
      </c>
      <c r="K12" s="192" t="e">
        <f>AVERAGE(' FRAGILITY SURVEY'!V17:V21)</f>
        <v>#DIV/0!</v>
      </c>
    </row>
    <row r="13" spans="1:11" ht="16" thickTop="1">
      <c r="B13" s="29" t="str">
        <f>' FRAGILITY SURVEY'!B17</f>
        <v>Deterioration of …</v>
      </c>
      <c r="D13" s="148">
        <f>' FRAGILITY SURVEY'!G17</f>
        <v>0</v>
      </c>
      <c r="E13" s="97"/>
      <c r="F13" s="167">
        <f>' FRAGILITY SURVEY'!P17</f>
        <v>0</v>
      </c>
      <c r="G13" s="97"/>
      <c r="H13" s="97" t="str">
        <f>IFERROR(' FRAGILITY SURVEY'!H17*' FRAGILITY SURVEY'!Q17,"")</f>
        <v/>
      </c>
      <c r="I13" s="97" t="str">
        <f t="shared" si="1"/>
        <v/>
      </c>
      <c r="J13" s="196">
        <f>' FRAGILITY SURVEY'!U17</f>
        <v>0</v>
      </c>
      <c r="K13" s="189"/>
    </row>
    <row r="14" spans="1:11">
      <c r="B14" s="29" t="str">
        <f>' FRAGILITY SURVEY'!B18</f>
        <v>Deterioration of …</v>
      </c>
      <c r="D14" s="149">
        <f>' FRAGILITY SURVEY'!G18</f>
        <v>0</v>
      </c>
      <c r="E14" s="96"/>
      <c r="F14" s="168">
        <f>' FRAGILITY SURVEY'!P18</f>
        <v>0</v>
      </c>
      <c r="G14" s="96"/>
      <c r="H14" s="97" t="str">
        <f>IFERROR(' FRAGILITY SURVEY'!H18*' FRAGILITY SURVEY'!Q18,"")</f>
        <v/>
      </c>
      <c r="I14" s="97" t="str">
        <f t="shared" si="1"/>
        <v/>
      </c>
      <c r="J14" s="197">
        <f>' FRAGILITY SURVEY'!U18</f>
        <v>0</v>
      </c>
      <c r="K14" s="190"/>
    </row>
    <row r="15" spans="1:11">
      <c r="B15" s="29" t="str">
        <f>' FRAGILITY SURVEY'!B19</f>
        <v>Deterioration of …</v>
      </c>
      <c r="D15" s="384">
        <f>' FRAGILITY SURVEY'!G19</f>
        <v>0</v>
      </c>
      <c r="E15" s="101"/>
      <c r="F15" s="169">
        <f>' FRAGILITY SURVEY'!P19</f>
        <v>0</v>
      </c>
      <c r="G15" s="101"/>
      <c r="H15" s="385" t="str">
        <f>IFERROR(' FRAGILITY SURVEY'!H19*' FRAGILITY SURVEY'!Q19,"")</f>
        <v/>
      </c>
      <c r="I15" s="385" t="str">
        <f t="shared" si="1"/>
        <v/>
      </c>
      <c r="J15" s="198">
        <f>' FRAGILITY SURVEY'!U19</f>
        <v>0</v>
      </c>
      <c r="K15" s="190"/>
    </row>
    <row r="16" spans="1:11" ht="16" thickBot="1">
      <c r="B16" s="29" t="str">
        <f>' FRAGILITY SURVEY'!B20</f>
        <v>Deterioration of …</v>
      </c>
      <c r="D16" s="149">
        <f>' FRAGILITY SURVEY'!G20</f>
        <v>0</v>
      </c>
      <c r="E16" s="96"/>
      <c r="F16" s="168">
        <f>' FRAGILITY SURVEY'!P20</f>
        <v>0</v>
      </c>
      <c r="G16" s="96"/>
      <c r="H16" s="96" t="str">
        <f>IFERROR(' FRAGILITY SURVEY'!H20*' FRAGILITY SURVEY'!Q20,"")</f>
        <v/>
      </c>
      <c r="I16" s="96" t="str">
        <f t="shared" si="1"/>
        <v/>
      </c>
      <c r="J16" s="197">
        <f>' FRAGILITY SURVEY'!U20</f>
        <v>0</v>
      </c>
      <c r="K16" s="193"/>
    </row>
    <row r="17" spans="2:11" ht="17" thickTop="1" thickBot="1">
      <c r="B17" s="29" t="str">
        <f>' FRAGILITY SURVEY'!B21</f>
        <v>Deterioration of …</v>
      </c>
      <c r="D17" s="150">
        <f>' FRAGILITY SURVEY'!G21</f>
        <v>0</v>
      </c>
      <c r="E17" s="123"/>
      <c r="F17" s="170">
        <f>' FRAGILITY SURVEY'!P21</f>
        <v>0</v>
      </c>
      <c r="G17" s="123"/>
      <c r="H17" s="123" t="str">
        <f>IFERROR(' FRAGILITY SURVEY'!H21*' FRAGILITY SURVEY'!Q21,"")</f>
        <v/>
      </c>
      <c r="I17" s="123" t="str">
        <f t="shared" ref="I17" si="3">IF(H17&lt;0.1,"N/A",IF(H17&lt;2.1,"Very Low",IF(H17&lt;4.1,"Low",IF(H17&lt;9.1,"High",IF(H17&lt;16.1,"Very High",IF(H17="",""))))))</f>
        <v/>
      </c>
      <c r="J17" s="200">
        <f>' FRAGILITY SURVEY'!U21</f>
        <v>0</v>
      </c>
      <c r="K17" s="193"/>
    </row>
    <row r="18" spans="2:11" ht="17" thickTop="1" thickBot="1">
      <c r="B18" s="116"/>
      <c r="D18" s="90"/>
      <c r="E18" s="90"/>
      <c r="F18" s="90"/>
      <c r="G18" s="90"/>
      <c r="H18" s="90"/>
      <c r="I18" s="90"/>
      <c r="J18" s="90"/>
      <c r="K18" s="74"/>
    </row>
    <row r="19" spans="2:11" ht="30" thickTop="1" thickBot="1">
      <c r="B19" s="31" t="s">
        <v>6</v>
      </c>
      <c r="D19" s="117" t="e">
        <f>IF(E19&lt;0.1,"N/A",IF(E19&lt;1.1,"Very Low",IF(E19&lt;2.1,"Low",IF(E19&lt;3.1,"High",IF(E19&lt;4.1,"Very High")))))</f>
        <v>#DIV/0!</v>
      </c>
      <c r="E19" s="118" t="e">
        <f>AVERAGE(E20,E26)</f>
        <v>#DIV/0!</v>
      </c>
      <c r="F19" s="118" t="e">
        <f>IF(G19&lt;0.1,"N/A",IF(G19&lt;1.1,"Very Low",IF(G19&lt;2.1,"Low",IF(G19&lt;3.1,"High",IF(G19&lt;4.1,"Very High")))))</f>
        <v>#DIV/0!</v>
      </c>
      <c r="G19" s="118" t="e">
        <f>AVERAGE(G20,G26)</f>
        <v>#DIV/0!</v>
      </c>
      <c r="H19" s="118" t="e">
        <f>AVERAGE(H20,H26)</f>
        <v>#DIV/0!</v>
      </c>
      <c r="I19" s="118" t="e">
        <f t="shared" si="2"/>
        <v>#DIV/0!</v>
      </c>
      <c r="J19" s="208" t="e">
        <f t="shared" ref="J19:J20" si="4">IF(K19&lt;0.1,"",IF(K19&lt;1.1,"Low",IF(K19&lt;2.1,"Moderate",IF(K19&lt;3.1,"Strong"))))</f>
        <v>#DIV/0!</v>
      </c>
      <c r="K19" s="201" t="e">
        <f>AVERAGE(K20,K26)</f>
        <v>#DIV/0!</v>
      </c>
    </row>
    <row r="20" spans="2:11" ht="17" thickTop="1" thickBot="1">
      <c r="B20" s="32" t="s">
        <v>7</v>
      </c>
      <c r="D20" s="119" t="e">
        <f>IF(E20&lt;0.1,"N/A",IF(E20&lt;1.1,"Very Low",IF(E20&lt;2.1,"Low",IF(E20&lt;3.1,"High",IF(E20&lt;4.1,"Very High")))))</f>
        <v>#DIV/0!</v>
      </c>
      <c r="E20" s="120" t="e">
        <f>AVERAGE(' FRAGILITY SURVEY'!H27:H31)</f>
        <v>#DIV/0!</v>
      </c>
      <c r="F20" s="120" t="e">
        <f>IF(G20&lt;0.1,"N/A",IF(G20&lt;1.1,"Very Low",IF(G20&lt;2.1,"Low",IF(G20&lt;3.1,"High",IF(G20&lt;4.1,"Very High")))))</f>
        <v>#DIV/0!</v>
      </c>
      <c r="G20" s="120" t="e">
        <f>AVERAGE(' FRAGILITY SURVEY'!Q27:Q31)</f>
        <v>#DIV/0!</v>
      </c>
      <c r="H20" s="120" t="e">
        <f>AVERAGE(H21:H25)</f>
        <v>#DIV/0!</v>
      </c>
      <c r="I20" s="120" t="e">
        <f t="shared" si="2"/>
        <v>#DIV/0!</v>
      </c>
      <c r="J20" s="209" t="e">
        <f t="shared" si="4"/>
        <v>#DIV/0!</v>
      </c>
      <c r="K20" s="202" t="e">
        <f>AVERAGE(' FRAGILITY SURVEY'!V27:V31)</f>
        <v>#DIV/0!</v>
      </c>
    </row>
    <row r="21" spans="2:11" ht="16" thickTop="1">
      <c r="B21" s="33" t="str">
        <f>' FRAGILITY SURVEY'!B27</f>
        <v>Deterioration of …</v>
      </c>
      <c r="D21" s="151">
        <f>' FRAGILITY SURVEY'!G27</f>
        <v>0</v>
      </c>
      <c r="E21" s="103"/>
      <c r="F21" s="171">
        <f>' FRAGILITY SURVEY'!P27</f>
        <v>0</v>
      </c>
      <c r="G21" s="103"/>
      <c r="H21" s="103" t="str">
        <f>IFERROR(' FRAGILITY SURVEY'!H27*' FRAGILITY SURVEY'!Q27,"")</f>
        <v/>
      </c>
      <c r="I21" s="103" t="str">
        <f>IF(H21&lt;0.1,"N/A",IF(H21&lt;2.1,"Very Low",IF(H21&lt;4.1,"Low",IF(H21&lt;9.1,"High",IF(H21&lt;16.1,"Very High",IF(H21="",""))))))</f>
        <v/>
      </c>
      <c r="J21" s="210">
        <f>' FRAGILITY SURVEY'!U27</f>
        <v>0</v>
      </c>
      <c r="K21" s="203"/>
    </row>
    <row r="22" spans="2:11">
      <c r="B22" s="33" t="str">
        <f>' FRAGILITY SURVEY'!B28</f>
        <v>Deterioration of …</v>
      </c>
      <c r="D22" s="152">
        <f>' FRAGILITY SURVEY'!G28</f>
        <v>0</v>
      </c>
      <c r="E22" s="102"/>
      <c r="F22" s="172">
        <f>' FRAGILITY SURVEY'!P28</f>
        <v>0</v>
      </c>
      <c r="G22" s="102"/>
      <c r="H22" s="103" t="str">
        <f>IFERROR(' FRAGILITY SURVEY'!H28*' FRAGILITY SURVEY'!Q28,"")</f>
        <v/>
      </c>
      <c r="I22" s="103" t="str">
        <f t="shared" ref="I22:I25" si="5">IF(H22&lt;0.1,"N/A",IF(H22&lt;2.1,"Very Low",IF(H22&lt;4.1,"Low",IF(H22&lt;9.1,"High",IF(H22&lt;16.1,"Very High",IF(H22="",""))))))</f>
        <v/>
      </c>
      <c r="J22" s="211">
        <f>' FRAGILITY SURVEY'!U28</f>
        <v>0</v>
      </c>
      <c r="K22" s="204"/>
    </row>
    <row r="23" spans="2:11">
      <c r="B23" s="33" t="str">
        <f>' FRAGILITY SURVEY'!B29</f>
        <v>Deterioration of …</v>
      </c>
      <c r="D23" s="152">
        <f>' FRAGILITY SURVEY'!G29</f>
        <v>0</v>
      </c>
      <c r="E23" s="102"/>
      <c r="F23" s="172">
        <f>' FRAGILITY SURVEY'!P29</f>
        <v>0</v>
      </c>
      <c r="G23" s="102"/>
      <c r="H23" s="103" t="str">
        <f>IFERROR(' FRAGILITY SURVEY'!H29*' FRAGILITY SURVEY'!Q29,"")</f>
        <v/>
      </c>
      <c r="I23" s="103" t="str">
        <f t="shared" si="5"/>
        <v/>
      </c>
      <c r="J23" s="211">
        <f>' FRAGILITY SURVEY'!U29</f>
        <v>0</v>
      </c>
      <c r="K23" s="204"/>
    </row>
    <row r="24" spans="2:11">
      <c r="B24" s="33" t="str">
        <f>' FRAGILITY SURVEY'!B30</f>
        <v>Deterioration of …</v>
      </c>
      <c r="D24" s="152">
        <f>' FRAGILITY SURVEY'!G30</f>
        <v>0</v>
      </c>
      <c r="E24" s="102"/>
      <c r="F24" s="172">
        <f>' FRAGILITY SURVEY'!P30</f>
        <v>0</v>
      </c>
      <c r="G24" s="102"/>
      <c r="H24" s="103" t="str">
        <f>IFERROR(' FRAGILITY SURVEY'!H30*' FRAGILITY SURVEY'!Q30,"")</f>
        <v/>
      </c>
      <c r="I24" s="103" t="str">
        <f t="shared" si="5"/>
        <v/>
      </c>
      <c r="J24" s="211">
        <f>' FRAGILITY SURVEY'!U30</f>
        <v>0</v>
      </c>
      <c r="K24" s="204"/>
    </row>
    <row r="25" spans="2:11" ht="16" thickBot="1">
      <c r="B25" s="33" t="str">
        <f>' FRAGILITY SURVEY'!B31</f>
        <v>Deterioration of …</v>
      </c>
      <c r="D25" s="152">
        <f>' FRAGILITY SURVEY'!G31</f>
        <v>0</v>
      </c>
      <c r="E25" s="102"/>
      <c r="F25" s="172">
        <f>' FRAGILITY SURVEY'!P31</f>
        <v>0</v>
      </c>
      <c r="G25" s="102"/>
      <c r="H25" s="103" t="str">
        <f>IFERROR(' FRAGILITY SURVEY'!H31*' FRAGILITY SURVEY'!Q31,"")</f>
        <v/>
      </c>
      <c r="I25" s="103" t="str">
        <f t="shared" si="5"/>
        <v/>
      </c>
      <c r="J25" s="211">
        <f>' FRAGILITY SURVEY'!U31</f>
        <v>0</v>
      </c>
      <c r="K25" s="204"/>
    </row>
    <row r="26" spans="2:11" ht="17" thickTop="1" thickBot="1">
      <c r="B26" s="32" t="s">
        <v>8</v>
      </c>
      <c r="D26" s="121" t="e">
        <f>IF(E26&lt;0.1,"N/A",IF(E26&lt;1.1,"Very Low",IF(E26&lt;2.1,"Low",IF(E26&lt;3.1,"High",IF(E26&lt;4.1,"Very High")))))</f>
        <v>#DIV/0!</v>
      </c>
      <c r="E26" s="122" t="e">
        <f>AVERAGE(' FRAGILITY SURVEY'!H35:H39)</f>
        <v>#DIV/0!</v>
      </c>
      <c r="F26" s="122" t="e">
        <f>IF(G26&lt;0.1,"N/A",IF(G26&lt;1.1,"Very Low",IF(G26&lt;2.1,"Low",IF(G26&lt;3.1,"High",IF(G26&lt;4.1,"Very High")))))</f>
        <v>#DIV/0!</v>
      </c>
      <c r="G26" s="122" t="e">
        <f>AVERAGE(' FRAGILITY SURVEY'!Q35:Q39)</f>
        <v>#DIV/0!</v>
      </c>
      <c r="H26" s="122" t="e">
        <f>AVERAGE(H27:H31)</f>
        <v>#DIV/0!</v>
      </c>
      <c r="I26" s="122" t="e">
        <f t="shared" si="2"/>
        <v>#DIV/0!</v>
      </c>
      <c r="J26" s="213" t="e">
        <f>IF(K26&lt;0.1,"",IF(K26&lt;1.1,"Low",IF(K26&lt;2.1,"Moderate",IF(K26&lt;3.1,"Strong"))))</f>
        <v>#DIV/0!</v>
      </c>
      <c r="K26" s="206" t="e">
        <f>AVERAGE(' FRAGILITY SURVEY'!V35:V39)</f>
        <v>#DIV/0!</v>
      </c>
    </row>
    <row r="27" spans="2:11" ht="17" thickTop="1" thickBot="1">
      <c r="B27" s="37" t="str">
        <f>' FRAGILITY SURVEY'!B35</f>
        <v>Deterioration of …</v>
      </c>
      <c r="D27" s="386">
        <f>' FRAGILITY SURVEY'!G35</f>
        <v>0</v>
      </c>
      <c r="E27" s="387"/>
      <c r="F27" s="388">
        <f>' FRAGILITY SURVEY'!P35</f>
        <v>0</v>
      </c>
      <c r="G27" s="387"/>
      <c r="H27" s="387" t="str">
        <f>IFERROR(' FRAGILITY SURVEY'!H35*' FRAGILITY SURVEY'!Q35,"")</f>
        <v/>
      </c>
      <c r="I27" s="387" t="str">
        <f>IF(H27&lt;0.1,"N/A",IF(H27&lt;2.1,"Very Low",IF(H27&lt;4.1,"Low",IF(H27&lt;9.1,"High",IF(H27&lt;16.1,"Very High",IF(H27="",""))))))</f>
        <v/>
      </c>
      <c r="J27" s="389">
        <f>' FRAGILITY SURVEY'!U35</f>
        <v>0</v>
      </c>
      <c r="K27" s="207"/>
    </row>
    <row r="28" spans="2:11" ht="17" thickTop="1" thickBot="1">
      <c r="B28" s="37" t="str">
        <f>' FRAGILITY SURVEY'!B36</f>
        <v>Deterioration of …</v>
      </c>
      <c r="D28" s="152">
        <f>' FRAGILITY SURVEY'!G36</f>
        <v>0</v>
      </c>
      <c r="E28" s="102"/>
      <c r="F28" s="172">
        <f>' FRAGILITY SURVEY'!P36</f>
        <v>0</v>
      </c>
      <c r="G28" s="102"/>
      <c r="H28" s="102" t="str">
        <f>IFERROR(' FRAGILITY SURVEY'!H36*' FRAGILITY SURVEY'!Q36,"")</f>
        <v/>
      </c>
      <c r="I28" s="102" t="str">
        <f>IF(H28&lt;0.1,"N/A",IF(H28&lt;2.1,"Very Low",IF(H28&lt;4.1,"Low",IF(H28&lt;9.1,"High",IF(H28&lt;16.1,"Very High",IF(H28="",""))))))</f>
        <v/>
      </c>
      <c r="J28" s="211">
        <f>' FRAGILITY SURVEY'!U36</f>
        <v>0</v>
      </c>
      <c r="K28" s="207"/>
    </row>
    <row r="29" spans="2:11" ht="17" thickTop="1" thickBot="1">
      <c r="B29" s="37" t="str">
        <f>' FRAGILITY SURVEY'!B37</f>
        <v>Deterioration of …</v>
      </c>
      <c r="D29" s="152">
        <f>' FRAGILITY SURVEY'!G37</f>
        <v>0</v>
      </c>
      <c r="E29" s="102"/>
      <c r="F29" s="172">
        <f>' FRAGILITY SURVEY'!P37</f>
        <v>0</v>
      </c>
      <c r="G29" s="102"/>
      <c r="H29" s="102" t="str">
        <f>IFERROR(' FRAGILITY SURVEY'!H37*' FRAGILITY SURVEY'!Q37,"")</f>
        <v/>
      </c>
      <c r="I29" s="102" t="str">
        <f>IF(H29&lt;0.1,"N/A",IF(H29&lt;2.1,"Very Low",IF(H29&lt;4.1,"Low",IF(H29&lt;9.1,"High",IF(H29&lt;16.1,"Very High",IF(H29="",""))))))</f>
        <v/>
      </c>
      <c r="J29" s="211">
        <f>' FRAGILITY SURVEY'!U37</f>
        <v>0</v>
      </c>
      <c r="K29" s="207"/>
    </row>
    <row r="30" spans="2:11" ht="17" thickTop="1" thickBot="1">
      <c r="B30" s="37" t="str">
        <f>' FRAGILITY SURVEY'!B38</f>
        <v>Deterioration of …</v>
      </c>
      <c r="D30" s="152">
        <f>' FRAGILITY SURVEY'!G38</f>
        <v>0</v>
      </c>
      <c r="E30" s="102"/>
      <c r="F30" s="172">
        <f>' FRAGILITY SURVEY'!P38</f>
        <v>0</v>
      </c>
      <c r="G30" s="102"/>
      <c r="H30" s="102" t="str">
        <f>IFERROR(' FRAGILITY SURVEY'!H38*' FRAGILITY SURVEY'!Q38,"")</f>
        <v/>
      </c>
      <c r="I30" s="102" t="str">
        <f>IF(H30&lt;0.1,"N/A",IF(H30&lt;2.1,"Very Low",IF(H30&lt;4.1,"Low",IF(H30&lt;9.1,"High",IF(H30&lt;16.1,"Very High",IF(H30="",""))))))</f>
        <v/>
      </c>
      <c r="J30" s="211">
        <f>' FRAGILITY SURVEY'!U38</f>
        <v>0</v>
      </c>
      <c r="K30" s="207"/>
    </row>
    <row r="31" spans="2:11" ht="17" thickTop="1" thickBot="1">
      <c r="B31" s="37" t="str">
        <f>' FRAGILITY SURVEY'!B39</f>
        <v>Deterioration of …</v>
      </c>
      <c r="D31" s="390">
        <f>' FRAGILITY SURVEY'!G39</f>
        <v>0</v>
      </c>
      <c r="E31" s="391"/>
      <c r="F31" s="392">
        <f>' FRAGILITY SURVEY'!P39</f>
        <v>0</v>
      </c>
      <c r="G31" s="391"/>
      <c r="H31" s="391" t="str">
        <f>IFERROR(' FRAGILITY SURVEY'!H39*' FRAGILITY SURVEY'!Q39,"")</f>
        <v/>
      </c>
      <c r="I31" s="391" t="str">
        <f>IF(H31&lt;0.1,"N/A",IF(H31&lt;2.1,"Very Low",IF(H31&lt;4.1,"Low",IF(H31&lt;9.1,"High",IF(H31&lt;16.1,"Very High",IF(H31="",""))))))</f>
        <v/>
      </c>
      <c r="J31" s="393">
        <f>' FRAGILITY SURVEY'!U39</f>
        <v>0</v>
      </c>
      <c r="K31" s="207"/>
    </row>
    <row r="32" spans="2:11" ht="17" thickTop="1" thickBot="1">
      <c r="B32" s="116"/>
      <c r="D32" s="90"/>
      <c r="E32" s="90"/>
      <c r="F32" s="90"/>
      <c r="G32" s="90"/>
      <c r="H32" s="90"/>
      <c r="I32" s="90"/>
      <c r="J32" s="90"/>
      <c r="K32" s="74"/>
    </row>
    <row r="33" spans="2:11" ht="30" thickTop="1" thickBot="1">
      <c r="B33" s="42" t="s">
        <v>9</v>
      </c>
      <c r="D33" s="108" t="e">
        <f>IF(E33&lt;0.1,"N/A",IF(E33&lt;1.1,"Very Low",IF(E33&lt;2.1,"Low",IF(E33&lt;3.1,"High",IF(E33&lt;4.1,"Very High")))))</f>
        <v>#DIV/0!</v>
      </c>
      <c r="E33" s="109" t="e">
        <f>AVERAGE(E34,E40)</f>
        <v>#DIV/0!</v>
      </c>
      <c r="F33" s="109" t="e">
        <f>IF(G33&lt;0.1,"N/A",IF(G33&lt;1.1,"Very Low",IF(G33&lt;2.1,"Low",IF(G33&lt;3.1,"High",IF(G33&lt;4.1,"Very High")))))</f>
        <v>#DIV/0!</v>
      </c>
      <c r="G33" s="109" t="e">
        <f>AVERAGE(G34,G40)</f>
        <v>#DIV/0!</v>
      </c>
      <c r="H33" s="109" t="e">
        <f>AVERAGE(H34,H40)</f>
        <v>#DIV/0!</v>
      </c>
      <c r="I33" s="109" t="e">
        <f t="shared" si="2"/>
        <v>#DIV/0!</v>
      </c>
      <c r="J33" s="222" t="e">
        <f t="shared" ref="J33:J34" si="6">IF(K33&lt;0.1,"",IF(K33&lt;1.1,"Low",IF(K33&lt;2.1,"Moderate",IF(K33&lt;3.1,"Strong"))))</f>
        <v>#DIV/0!</v>
      </c>
      <c r="K33" s="215" t="e">
        <f>AVERAGE(K34,K40)</f>
        <v>#DIV/0!</v>
      </c>
    </row>
    <row r="34" spans="2:11" ht="17" thickTop="1" thickBot="1">
      <c r="B34" s="43" t="s">
        <v>11</v>
      </c>
      <c r="D34" s="110" t="e">
        <f>IF(E34&lt;0.1,"N/A",IF(E34&lt;1.1,"Very Low",IF(E34&lt;2.1,"Low",IF(E34&lt;3.1,"High",IF(E34&lt;4.1,"Very High")))))</f>
        <v>#DIV/0!</v>
      </c>
      <c r="E34" s="111" t="e">
        <f>AVERAGE(' FRAGILITY SURVEY'!H45:H49)</f>
        <v>#DIV/0!</v>
      </c>
      <c r="F34" s="111" t="e">
        <f>IF(G34&lt;0.1,"N/A",IF(G34&lt;1.1,"Very Low",IF(G34&lt;2.1,"Low",IF(G34&lt;3.1,"High",IF(G34&lt;4.1,"Very High")))))</f>
        <v>#DIV/0!</v>
      </c>
      <c r="G34" s="111" t="e">
        <f>AVERAGE(' FRAGILITY SURVEY'!Q45:Q49)</f>
        <v>#DIV/0!</v>
      </c>
      <c r="H34" s="111" t="e">
        <f>AVERAGE(H35:H39)</f>
        <v>#DIV/0!</v>
      </c>
      <c r="I34" s="111" t="e">
        <f t="shared" si="2"/>
        <v>#DIV/0!</v>
      </c>
      <c r="J34" s="223" t="e">
        <f t="shared" si="6"/>
        <v>#DIV/0!</v>
      </c>
      <c r="K34" s="216" t="e">
        <f>AVERAGE(' FRAGILITY SURVEY'!V45:V49)</f>
        <v>#DIV/0!</v>
      </c>
    </row>
    <row r="35" spans="2:11" ht="16" thickTop="1">
      <c r="B35" s="45" t="str">
        <f>' FRAGILITY SURVEY'!B45</f>
        <v>Deterioration of …</v>
      </c>
      <c r="D35" s="155">
        <f>' FRAGILITY SURVEY'!G45</f>
        <v>0</v>
      </c>
      <c r="E35" s="107"/>
      <c r="F35" s="175">
        <f>' FRAGILITY SURVEY'!P45</f>
        <v>0</v>
      </c>
      <c r="G35" s="107"/>
      <c r="H35" s="107" t="str">
        <f>IFERROR(' FRAGILITY SURVEY'!H45*' FRAGILITY SURVEY'!Q45,"")</f>
        <v/>
      </c>
      <c r="I35" s="107" t="str">
        <f>IF(H35&lt;0.1,"N/A",IF(H35&lt;2.1,"Very Low",IF(H35&lt;4.1,"Low",IF(H35&lt;9.1,"High",IF(H35&lt;16.1,"Very High",IF(H35="",""))))))</f>
        <v/>
      </c>
      <c r="J35" s="224">
        <f>' FRAGILITY SURVEY'!U45</f>
        <v>0</v>
      </c>
      <c r="K35" s="217"/>
    </row>
    <row r="36" spans="2:11">
      <c r="B36" s="45" t="str">
        <f>' FRAGILITY SURVEY'!B46</f>
        <v>Deterioration of …</v>
      </c>
      <c r="D36" s="156">
        <f>' FRAGILITY SURVEY'!G46</f>
        <v>0</v>
      </c>
      <c r="E36" s="105"/>
      <c r="F36" s="176">
        <f>' FRAGILITY SURVEY'!P46</f>
        <v>0</v>
      </c>
      <c r="G36" s="105"/>
      <c r="H36" s="107" t="str">
        <f>IFERROR(' FRAGILITY SURVEY'!H46*' FRAGILITY SURVEY'!Q46,"")</f>
        <v/>
      </c>
      <c r="I36" s="107" t="str">
        <f t="shared" ref="I36:I38" si="7">IF(H36&lt;0.1,"N/A",IF(H36&lt;2.1,"Very Low",IF(H36&lt;4.1,"Low",IF(H36&lt;9.1,"High",IF(H36&lt;16.1,"Very High",IF(H36="",""))))))</f>
        <v/>
      </c>
      <c r="J36" s="225">
        <f>' FRAGILITY SURVEY'!U46</f>
        <v>0</v>
      </c>
      <c r="K36" s="218"/>
    </row>
    <row r="37" spans="2:11">
      <c r="B37" s="45" t="str">
        <f>' FRAGILITY SURVEY'!B47</f>
        <v>Deterioration of …</v>
      </c>
      <c r="D37" s="156">
        <f>' FRAGILITY SURVEY'!G47</f>
        <v>0</v>
      </c>
      <c r="E37" s="105"/>
      <c r="F37" s="176">
        <f>' FRAGILITY SURVEY'!P47</f>
        <v>0</v>
      </c>
      <c r="G37" s="105"/>
      <c r="H37" s="107" t="str">
        <f>IFERROR(' FRAGILITY SURVEY'!H47*' FRAGILITY SURVEY'!Q47,"")</f>
        <v/>
      </c>
      <c r="I37" s="107" t="str">
        <f t="shared" si="7"/>
        <v/>
      </c>
      <c r="J37" s="225">
        <f>' FRAGILITY SURVEY'!U47</f>
        <v>0</v>
      </c>
      <c r="K37" s="218"/>
    </row>
    <row r="38" spans="2:11">
      <c r="B38" s="45" t="str">
        <f>' FRAGILITY SURVEY'!B48</f>
        <v>Deterioration of …</v>
      </c>
      <c r="D38" s="157">
        <f>' FRAGILITY SURVEY'!G48</f>
        <v>0</v>
      </c>
      <c r="E38" s="112"/>
      <c r="F38" s="177">
        <f>' FRAGILITY SURVEY'!P48</f>
        <v>0</v>
      </c>
      <c r="G38" s="112"/>
      <c r="H38" s="107" t="str">
        <f>IFERROR(' FRAGILITY SURVEY'!H48*' FRAGILITY SURVEY'!Q48,"")</f>
        <v/>
      </c>
      <c r="I38" s="107" t="str">
        <f t="shared" si="7"/>
        <v/>
      </c>
      <c r="J38" s="226">
        <f>' FRAGILITY SURVEY'!U48</f>
        <v>0</v>
      </c>
      <c r="K38" s="219"/>
    </row>
    <row r="39" spans="2:11" ht="16" thickBot="1">
      <c r="B39" s="45" t="str">
        <f>' FRAGILITY SURVEY'!B49</f>
        <v>Deterioration of …</v>
      </c>
      <c r="D39" s="157">
        <f>' FRAGILITY SURVEY'!G49</f>
        <v>0</v>
      </c>
      <c r="E39" s="112"/>
      <c r="F39" s="177">
        <f>' FRAGILITY SURVEY'!P49</f>
        <v>0</v>
      </c>
      <c r="G39" s="112"/>
      <c r="H39" s="107" t="str">
        <f>IFERROR(' FRAGILITY SURVEY'!H49*' FRAGILITY SURVEY'!Q49,"")</f>
        <v/>
      </c>
      <c r="I39" s="107" t="str">
        <f t="shared" ref="I39" si="8">IF(H39&lt;0.1,"N/A",IF(H39&lt;2.1,"Very Low",IF(H39&lt;4.1,"Low",IF(H39&lt;9.1,"High",IF(H39&lt;16.1,"Very High",IF(H39="",""))))))</f>
        <v/>
      </c>
      <c r="J39" s="226">
        <f>' FRAGILITY SURVEY'!U49</f>
        <v>0</v>
      </c>
      <c r="K39" s="219"/>
    </row>
    <row r="40" spans="2:11" ht="17" thickTop="1" thickBot="1">
      <c r="B40" s="43" t="s">
        <v>10</v>
      </c>
      <c r="D40" s="113" t="e">
        <f>IF(E40&lt;0.1,"N/A",IF(E40&lt;1.1,"Very Low",IF(E40&lt;2.1,"Low",IF(E40&lt;3.1,"High",IF(E40&lt;4.1,"Very High")))))</f>
        <v>#DIV/0!</v>
      </c>
      <c r="E40" s="114" t="e">
        <f>AVERAGE(' FRAGILITY SURVEY'!H53:H57)</f>
        <v>#DIV/0!</v>
      </c>
      <c r="F40" s="114" t="e">
        <f>IF(G40&lt;0.1,"N/A",IF(G40&lt;1.1,"Very Low",IF(G40&lt;2.1,"Low",IF(G40&lt;3.1,"High",IF(G40&lt;4.1,"Very High")))))</f>
        <v>#DIV/0!</v>
      </c>
      <c r="G40" s="114" t="e">
        <f>AVERAGE(' FRAGILITY SURVEY'!Q53:Q57)</f>
        <v>#DIV/0!</v>
      </c>
      <c r="H40" s="114" t="e">
        <f>AVERAGE(H41:H45)</f>
        <v>#DIV/0!</v>
      </c>
      <c r="I40" s="114" t="e">
        <f t="shared" si="2"/>
        <v>#DIV/0!</v>
      </c>
      <c r="J40" s="227" t="e">
        <f>IF(K40&lt;0.1,"",IF(K40&lt;1.1,"Low",IF(K40&lt;2.1,"Moderate",IF(K40&lt;3.1,"Strong"))))</f>
        <v>#DIV/0!</v>
      </c>
      <c r="K40" s="220" t="e">
        <f>AVERAGE(' FRAGILITY SURVEY'!V53:V57)</f>
        <v>#DIV/0!</v>
      </c>
    </row>
    <row r="41" spans="2:11" ht="16" thickTop="1">
      <c r="B41" s="45" t="str">
        <f>' FRAGILITY SURVEY'!B53</f>
        <v>Deterioration of …</v>
      </c>
      <c r="D41" s="155">
        <f>' FRAGILITY SURVEY'!G53</f>
        <v>0</v>
      </c>
      <c r="E41" s="107"/>
      <c r="F41" s="175">
        <f>' FRAGILITY SURVEY'!P53</f>
        <v>0</v>
      </c>
      <c r="G41" s="107"/>
      <c r="H41" s="107" t="str">
        <f>IFERROR(' FRAGILITY SURVEY'!H53*' FRAGILITY SURVEY'!Q53,"")</f>
        <v/>
      </c>
      <c r="I41" s="107" t="str">
        <f>IF(H41&lt;0.1,"N/A",IF(H41&lt;2.1,"Very Low",IF(H41&lt;4.1,"Low",IF(H41&lt;9.1,"High",IF(H41&lt;16.1,"Very High",IF(H41="",""))))))</f>
        <v/>
      </c>
      <c r="J41" s="224">
        <f>' FRAGILITY SURVEY'!U53</f>
        <v>0</v>
      </c>
      <c r="K41" s="217"/>
    </row>
    <row r="42" spans="2:11" ht="16" thickBot="1">
      <c r="B42" s="45" t="str">
        <f>' FRAGILITY SURVEY'!B54</f>
        <v>Deterioration of …</v>
      </c>
      <c r="D42" s="156">
        <f>' FRAGILITY SURVEY'!G54</f>
        <v>0</v>
      </c>
      <c r="E42" s="105"/>
      <c r="F42" s="176">
        <f>' FRAGILITY SURVEY'!P54</f>
        <v>0</v>
      </c>
      <c r="G42" s="105"/>
      <c r="H42" s="105" t="str">
        <f>IFERROR(' FRAGILITY SURVEY'!H54*' FRAGILITY SURVEY'!Q54,"")</f>
        <v/>
      </c>
      <c r="I42" s="105" t="str">
        <f>IF(H42&lt;0.1,"N/A",IF(H42&lt;2.1,"Very Low",IF(H42&lt;4.1,"Low",IF(H42&lt;9.1,"High",IF(H42&lt;16.1,"Very High",IF(H42="",""))))))</f>
        <v/>
      </c>
      <c r="J42" s="225">
        <f>' FRAGILITY SURVEY'!U54</f>
        <v>0</v>
      </c>
      <c r="K42" s="221"/>
    </row>
    <row r="43" spans="2:11" ht="17" thickTop="1" thickBot="1">
      <c r="B43" s="45" t="str">
        <f>' FRAGILITY SURVEY'!B55</f>
        <v>Deterioration of …</v>
      </c>
      <c r="D43" s="156">
        <f>' FRAGILITY SURVEY'!G55</f>
        <v>0</v>
      </c>
      <c r="E43" s="105"/>
      <c r="F43" s="176">
        <f>' FRAGILITY SURVEY'!P55</f>
        <v>0</v>
      </c>
      <c r="G43" s="105"/>
      <c r="H43" s="105" t="str">
        <f>IFERROR(' FRAGILITY SURVEY'!H55*' FRAGILITY SURVEY'!Q55,"")</f>
        <v/>
      </c>
      <c r="I43" s="105" t="str">
        <f>IF(H43&lt;0.1,"N/A",IF(H43&lt;2.1,"Very Low",IF(H43&lt;4.1,"Low",IF(H43&lt;9.1,"High",IF(H43&lt;16.1,"Very High",IF(H43="",""))))))</f>
        <v/>
      </c>
      <c r="J43" s="225">
        <f>' FRAGILITY SURVEY'!U55</f>
        <v>0</v>
      </c>
      <c r="K43" s="221"/>
    </row>
    <row r="44" spans="2:11" ht="17" thickTop="1" thickBot="1">
      <c r="B44" s="45" t="str">
        <f>' FRAGILITY SURVEY'!B56</f>
        <v>Deterioration of …</v>
      </c>
      <c r="D44" s="156">
        <f>' FRAGILITY SURVEY'!G56</f>
        <v>0</v>
      </c>
      <c r="E44" s="105"/>
      <c r="F44" s="176">
        <f>' FRAGILITY SURVEY'!P56</f>
        <v>0</v>
      </c>
      <c r="G44" s="105"/>
      <c r="H44" s="105" t="str">
        <f>IFERROR(' FRAGILITY SURVEY'!H56*' FRAGILITY SURVEY'!Q56,"")</f>
        <v/>
      </c>
      <c r="I44" s="105" t="str">
        <f>IF(H44&lt;0.1,"N/A",IF(H44&lt;2.1,"Very Low",IF(H44&lt;4.1,"Low",IF(H44&lt;9.1,"High",IF(H44&lt;16.1,"Very High",IF(H44="",""))))))</f>
        <v/>
      </c>
      <c r="J44" s="225">
        <f>' FRAGILITY SURVEY'!U56</f>
        <v>0</v>
      </c>
      <c r="K44" s="221"/>
    </row>
    <row r="45" spans="2:11" ht="17" thickTop="1" thickBot="1">
      <c r="B45" s="45" t="str">
        <f>' FRAGILITY SURVEY'!B57</f>
        <v>Deterioration of …</v>
      </c>
      <c r="D45" s="158">
        <f>' FRAGILITY SURVEY'!G57</f>
        <v>0</v>
      </c>
      <c r="E45" s="106"/>
      <c r="F45" s="178">
        <f>' FRAGILITY SURVEY'!P57</f>
        <v>0</v>
      </c>
      <c r="G45" s="106"/>
      <c r="H45" s="106" t="str">
        <f>IFERROR(' FRAGILITY SURVEY'!H57*' FRAGILITY SURVEY'!Q57,"")</f>
        <v/>
      </c>
      <c r="I45" s="106" t="str">
        <f>IF(H45&lt;0.1,"N/A",IF(H45&lt;2.1,"Very Low",IF(H45&lt;4.1,"Low",IF(H45&lt;9.1,"High",IF(H45&lt;16.1,"Very High",IF(H45="",""))))))</f>
        <v/>
      </c>
      <c r="J45" s="228">
        <f>' FRAGILITY SURVEY'!U57</f>
        <v>0</v>
      </c>
      <c r="K45" s="221"/>
    </row>
    <row r="46" spans="2:11" ht="17" thickTop="1" thickBot="1">
      <c r="B46" s="116"/>
      <c r="D46" s="90"/>
      <c r="E46" s="90"/>
      <c r="F46" s="90"/>
      <c r="G46" s="90"/>
      <c r="H46" s="90"/>
      <c r="I46" s="90"/>
      <c r="J46" s="90"/>
      <c r="K46" s="74"/>
    </row>
    <row r="47" spans="2:11" ht="30" thickTop="1" thickBot="1">
      <c r="B47" s="51" t="s">
        <v>12</v>
      </c>
      <c r="D47" s="130" t="e">
        <f>IF(E47&lt;0.1,"N/A",IF(E47&lt;1.1,"Very Low",IF(E47&lt;2.1,"Low",IF(E47&lt;3.1,"High",IF(E47&lt;4.1,"Very High")))))</f>
        <v>#DIV/0!</v>
      </c>
      <c r="E47" s="131" t="e">
        <f>AVERAGE(E48,E54)</f>
        <v>#DIV/0!</v>
      </c>
      <c r="F47" s="131" t="e">
        <f>IF(G47&lt;0.1,"N/A",IF(G47&lt;1.1,"Very Low",IF(G47&lt;2.1,"Low",IF(G47&lt;3.1,"High",IF(G47&lt;4.1,"Very High")))))</f>
        <v>#DIV/0!</v>
      </c>
      <c r="G47" s="131" t="e">
        <f>AVERAGE(G48,G54)</f>
        <v>#DIV/0!</v>
      </c>
      <c r="H47" s="131" t="e">
        <f>AVERAGE(H48,H54)</f>
        <v>#DIV/0!</v>
      </c>
      <c r="I47" s="131" t="e">
        <f t="shared" si="2"/>
        <v>#DIV/0!</v>
      </c>
      <c r="J47" s="236" t="e">
        <f t="shared" ref="J47:J48" si="9">IF(K47&lt;0.1,"",IF(K47&lt;1.1,"Low",IF(K47&lt;2.1,"Moderate",IF(K47&lt;3.1,"Strong"))))</f>
        <v>#DIV/0!</v>
      </c>
      <c r="K47" s="229" t="e">
        <f>AVERAGE(K48,K54)</f>
        <v>#DIV/0!</v>
      </c>
    </row>
    <row r="48" spans="2:11" ht="17" thickTop="1" thickBot="1">
      <c r="B48" s="52" t="s">
        <v>15</v>
      </c>
      <c r="D48" s="132" t="e">
        <f>IF(E48&lt;0.1,"N/A",IF(E48&lt;1.1,"Very Low",IF(E48&lt;2.1,"Low",IF(E48&lt;3.1,"High",IF(E48&lt;4.1,"Very High")))))</f>
        <v>#DIV/0!</v>
      </c>
      <c r="E48" s="133" t="e">
        <f>AVERAGE(' FRAGILITY SURVEY'!H63:H67)</f>
        <v>#DIV/0!</v>
      </c>
      <c r="F48" s="133" t="e">
        <f>IF(G48&lt;0.1,"N/A",IF(G48&lt;1.1,"Very Low",IF(G48&lt;2.1,"Low",IF(G48&lt;3.1,"High",IF(G48&lt;4.1,"Very High")))))</f>
        <v>#DIV/0!</v>
      </c>
      <c r="G48" s="133" t="e">
        <f>AVERAGE(' FRAGILITY SURVEY'!Q63:Q67)</f>
        <v>#DIV/0!</v>
      </c>
      <c r="H48" s="133" t="e">
        <f>AVERAGE(H49:H53)</f>
        <v>#DIV/0!</v>
      </c>
      <c r="I48" s="133" t="e">
        <f t="shared" si="2"/>
        <v>#DIV/0!</v>
      </c>
      <c r="J48" s="237" t="e">
        <f t="shared" si="9"/>
        <v>#DIV/0!</v>
      </c>
      <c r="K48" s="230" t="e">
        <f>AVERAGE(' FRAGILITY SURVEY'!V63:V67)</f>
        <v>#DIV/0!</v>
      </c>
    </row>
    <row r="49" spans="2:11" ht="16" thickTop="1">
      <c r="B49" s="53" t="str">
        <f>' FRAGILITY SURVEY'!B63</f>
        <v>Deterioration of …</v>
      </c>
      <c r="D49" s="159">
        <f>' FRAGILITY SURVEY'!G63</f>
        <v>0</v>
      </c>
      <c r="E49" s="129"/>
      <c r="F49" s="179">
        <f>' FRAGILITY SURVEY'!P63</f>
        <v>0</v>
      </c>
      <c r="G49" s="129"/>
      <c r="H49" s="129" t="str">
        <f>IFERROR(' FRAGILITY SURVEY'!H63*' FRAGILITY SURVEY'!Q63,"")</f>
        <v/>
      </c>
      <c r="I49" s="129" t="str">
        <f>IF(H49&lt;0.1,"N/A",IF(H49&lt;2.1,"Very Low",IF(H49&lt;4.1,"Low",IF(H49&lt;9.1,"High",IF(H49&lt;16.1,"Very High",IF(H49="",""))))))</f>
        <v/>
      </c>
      <c r="J49" s="238">
        <f>' FRAGILITY SURVEY'!U63</f>
        <v>0</v>
      </c>
      <c r="K49" s="231"/>
    </row>
    <row r="50" spans="2:11">
      <c r="B50" s="53" t="str">
        <f>' FRAGILITY SURVEY'!B64</f>
        <v>Deterioration of …</v>
      </c>
      <c r="D50" s="160">
        <f>' FRAGILITY SURVEY'!G64</f>
        <v>0</v>
      </c>
      <c r="E50" s="127"/>
      <c r="F50" s="180">
        <f>' FRAGILITY SURVEY'!P64</f>
        <v>0</v>
      </c>
      <c r="G50" s="127"/>
      <c r="H50" s="129" t="str">
        <f>IFERROR(' FRAGILITY SURVEY'!H64*' FRAGILITY SURVEY'!Q64,"")</f>
        <v/>
      </c>
      <c r="I50" s="129" t="str">
        <f t="shared" ref="I50:I52" si="10">IF(H50&lt;0.1,"N/A",IF(H50&lt;2.1,"Very Low",IF(H50&lt;4.1,"Low",IF(H50&lt;9.1,"High",IF(H50&lt;16.1,"Very High",IF(H50="",""))))))</f>
        <v/>
      </c>
      <c r="J50" s="239">
        <f>' FRAGILITY SURVEY'!U64</f>
        <v>0</v>
      </c>
      <c r="K50" s="232"/>
    </row>
    <row r="51" spans="2:11">
      <c r="B51" s="53" t="str">
        <f>' FRAGILITY SURVEY'!B65</f>
        <v>Deterioration of …</v>
      </c>
      <c r="D51" s="160">
        <f>' FRAGILITY SURVEY'!G65</f>
        <v>0</v>
      </c>
      <c r="E51" s="127"/>
      <c r="F51" s="180">
        <f>' FRAGILITY SURVEY'!P65</f>
        <v>0</v>
      </c>
      <c r="G51" s="127"/>
      <c r="H51" s="129" t="str">
        <f>IFERROR(' FRAGILITY SURVEY'!H65*' FRAGILITY SURVEY'!Q65,"")</f>
        <v/>
      </c>
      <c r="I51" s="129" t="str">
        <f t="shared" si="10"/>
        <v/>
      </c>
      <c r="J51" s="239">
        <f>' FRAGILITY SURVEY'!U65</f>
        <v>0</v>
      </c>
      <c r="K51" s="232"/>
    </row>
    <row r="52" spans="2:11">
      <c r="B52" s="53" t="str">
        <f>' FRAGILITY SURVEY'!B66</f>
        <v>Deterioration of …</v>
      </c>
      <c r="D52" s="161">
        <f>' FRAGILITY SURVEY'!G66</f>
        <v>0</v>
      </c>
      <c r="E52" s="134"/>
      <c r="F52" s="181">
        <f>' FRAGILITY SURVEY'!P66</f>
        <v>0</v>
      </c>
      <c r="G52" s="134"/>
      <c r="H52" s="129" t="str">
        <f>IFERROR(' FRAGILITY SURVEY'!H66*' FRAGILITY SURVEY'!Q66,"")</f>
        <v/>
      </c>
      <c r="I52" s="129" t="str">
        <f t="shared" si="10"/>
        <v/>
      </c>
      <c r="J52" s="240">
        <f>' FRAGILITY SURVEY'!U66</f>
        <v>0</v>
      </c>
      <c r="K52" s="233"/>
    </row>
    <row r="53" spans="2:11" ht="16" thickBot="1">
      <c r="B53" s="53" t="str">
        <f>' FRAGILITY SURVEY'!B67</f>
        <v>Deterioration of …</v>
      </c>
      <c r="D53" s="161">
        <f>' FRAGILITY SURVEY'!G67</f>
        <v>0</v>
      </c>
      <c r="E53" s="134"/>
      <c r="F53" s="181">
        <f>' FRAGILITY SURVEY'!P67</f>
        <v>0</v>
      </c>
      <c r="G53" s="134"/>
      <c r="H53" s="129" t="str">
        <f>IFERROR(' FRAGILITY SURVEY'!H67*' FRAGILITY SURVEY'!Q67,"")</f>
        <v/>
      </c>
      <c r="I53" s="129" t="str">
        <f t="shared" ref="I53" si="11">IF(H53&lt;0.1,"N/A",IF(H53&lt;2.1,"Very Low",IF(H53&lt;4.1,"Low",IF(H53&lt;9.1,"High",IF(H53&lt;16.1,"Very High",IF(H53="",""))))))</f>
        <v/>
      </c>
      <c r="J53" s="240">
        <f>' FRAGILITY SURVEY'!U67</f>
        <v>0</v>
      </c>
      <c r="K53" s="233"/>
    </row>
    <row r="54" spans="2:11" ht="32" thickTop="1" thickBot="1">
      <c r="B54" s="52" t="s">
        <v>13</v>
      </c>
      <c r="D54" s="135" t="e">
        <f>IF(E54&lt;0.1,"N/A",IF(E54&lt;1.1,"Very Low",IF(E54&lt;2.1,"Low",IF(E54&lt;3.1,"High",IF(E54&lt;4.1,"Very High")))))</f>
        <v>#DIV/0!</v>
      </c>
      <c r="E54" s="136" t="e">
        <f>AVERAGE(' FRAGILITY SURVEY'!H71:H75)</f>
        <v>#DIV/0!</v>
      </c>
      <c r="F54" s="136" t="e">
        <f>IF(G54&lt;0.1,"N/A",IF(G54&lt;1.1,"Very Low",IF(G54&lt;2.1,"Low",IF(G54&lt;3.1,"High",IF(G54&lt;4.1,"Very High")))))</f>
        <v>#DIV/0!</v>
      </c>
      <c r="G54" s="136" t="e">
        <f>AVERAGE(' FRAGILITY SURVEY'!Q71:Q75)</f>
        <v>#DIV/0!</v>
      </c>
      <c r="H54" s="136" t="e">
        <f>AVERAGE(H55:H59)</f>
        <v>#DIV/0!</v>
      </c>
      <c r="I54" s="136" t="e">
        <f t="shared" si="2"/>
        <v>#DIV/0!</v>
      </c>
      <c r="J54" s="241" t="e">
        <f>IF(K54&lt;0.1,"",IF(K54&lt;1.1,"Low",IF(K54&lt;2.1,"Moderate",IF(K54&lt;3.1,"Strong"))))</f>
        <v>#DIV/0!</v>
      </c>
      <c r="K54" s="234" t="e">
        <f>AVERAGE(' FRAGILITY SURVEY'!V71:V75)</f>
        <v>#DIV/0!</v>
      </c>
    </row>
    <row r="55" spans="2:11" ht="16" thickTop="1">
      <c r="B55" s="53" t="str">
        <f>' FRAGILITY SURVEY'!B71</f>
        <v>Deterioration of …</v>
      </c>
      <c r="D55" s="159">
        <f>' FRAGILITY SURVEY'!G71</f>
        <v>0</v>
      </c>
      <c r="E55" s="129"/>
      <c r="F55" s="179">
        <f>' FRAGILITY SURVEY'!P71</f>
        <v>0</v>
      </c>
      <c r="G55" s="129"/>
      <c r="H55" s="129" t="str">
        <f>IFERROR(' FRAGILITY SURVEY'!H71*' FRAGILITY SURVEY'!Q71,"")</f>
        <v/>
      </c>
      <c r="I55" s="129" t="str">
        <f>IF(H55&lt;0.1,"N/A",IF(H55&lt;2.1,"Very Low",IF(H55&lt;4.1,"Low",IF(H55&lt;9.1,"High",IF(H55&lt;16.1,"Very High",IF(H55="",""))))))</f>
        <v/>
      </c>
      <c r="J55" s="238">
        <f>' FRAGILITY SURVEY'!U71</f>
        <v>0</v>
      </c>
      <c r="K55" s="231"/>
    </row>
    <row r="56" spans="2:11">
      <c r="B56" s="53" t="str">
        <f>' FRAGILITY SURVEY'!B72</f>
        <v>Deterioration of …</v>
      </c>
      <c r="D56" s="160">
        <f>' FRAGILITY SURVEY'!G72</f>
        <v>0</v>
      </c>
      <c r="E56" s="127"/>
      <c r="F56" s="180">
        <f>' FRAGILITY SURVEY'!P72</f>
        <v>0</v>
      </c>
      <c r="G56" s="127"/>
      <c r="H56" s="129" t="str">
        <f>IFERROR(' FRAGILITY SURVEY'!H72*' FRAGILITY SURVEY'!Q72,"")</f>
        <v/>
      </c>
      <c r="I56" s="129" t="str">
        <f t="shared" ref="I56:I58" si="12">IF(H56&lt;0.1,"N/A",IF(H56&lt;2.1,"Very Low",IF(H56&lt;4.1,"Low",IF(H56&lt;9.1,"High",IF(H56&lt;16.1,"Very High",IF(H56="",""))))))</f>
        <v/>
      </c>
      <c r="J56" s="239">
        <f>' FRAGILITY SURVEY'!U72</f>
        <v>0</v>
      </c>
      <c r="K56" s="232"/>
    </row>
    <row r="57" spans="2:11">
      <c r="B57" s="53" t="str">
        <f>' FRAGILITY SURVEY'!B73</f>
        <v>Deterioration of …</v>
      </c>
      <c r="D57" s="160">
        <f>' FRAGILITY SURVEY'!G73</f>
        <v>0</v>
      </c>
      <c r="E57" s="127"/>
      <c r="F57" s="180">
        <f>' FRAGILITY SURVEY'!P73</f>
        <v>0</v>
      </c>
      <c r="G57" s="127"/>
      <c r="H57" s="129" t="str">
        <f>IFERROR(' FRAGILITY SURVEY'!H73*' FRAGILITY SURVEY'!Q73,"")</f>
        <v/>
      </c>
      <c r="I57" s="129" t="str">
        <f t="shared" si="12"/>
        <v/>
      </c>
      <c r="J57" s="239">
        <f>' FRAGILITY SURVEY'!U73</f>
        <v>0</v>
      </c>
      <c r="K57" s="232"/>
    </row>
    <row r="58" spans="2:11" ht="16" thickBot="1">
      <c r="B58" s="53" t="str">
        <f>' FRAGILITY SURVEY'!B74</f>
        <v>Deterioration of …</v>
      </c>
      <c r="D58" s="160">
        <f>' FRAGILITY SURVEY'!G74</f>
        <v>0</v>
      </c>
      <c r="E58" s="127"/>
      <c r="F58" s="180">
        <f>' FRAGILITY SURVEY'!P74</f>
        <v>0</v>
      </c>
      <c r="G58" s="127"/>
      <c r="H58" s="127" t="str">
        <f>IFERROR(' FRAGILITY SURVEY'!H74*' FRAGILITY SURVEY'!Q74,"")</f>
        <v/>
      </c>
      <c r="I58" s="127" t="str">
        <f t="shared" si="12"/>
        <v/>
      </c>
      <c r="J58" s="239">
        <f>' FRAGILITY SURVEY'!U74</f>
        <v>0</v>
      </c>
      <c r="K58" s="235"/>
    </row>
    <row r="59" spans="2:11" ht="17" thickTop="1" thickBot="1">
      <c r="B59" s="53" t="str">
        <f>' FRAGILITY SURVEY'!B75</f>
        <v>Deterioration of …</v>
      </c>
      <c r="D59" s="162">
        <f>' FRAGILITY SURVEY'!G75</f>
        <v>0</v>
      </c>
      <c r="E59" s="128"/>
      <c r="F59" s="182">
        <f>' FRAGILITY SURVEY'!P75</f>
        <v>0</v>
      </c>
      <c r="G59" s="128"/>
      <c r="H59" s="128" t="str">
        <f>IFERROR(' FRAGILITY SURVEY'!H75*' FRAGILITY SURVEY'!Q75,"")</f>
        <v/>
      </c>
      <c r="I59" s="128" t="str">
        <f t="shared" ref="I59" si="13">IF(H59&lt;0.1,"N/A",IF(H59&lt;2.1,"Very Low",IF(H59&lt;4.1,"Low",IF(H59&lt;9.1,"High",IF(H59&lt;16.1,"Very High",IF(H59="",""))))))</f>
        <v/>
      </c>
      <c r="J59" s="242">
        <f>' FRAGILITY SURVEY'!U75</f>
        <v>0</v>
      </c>
      <c r="K59" s="235"/>
    </row>
    <row r="60" spans="2:11" ht="17" thickTop="1" thickBot="1">
      <c r="B60" s="116"/>
      <c r="D60" s="90"/>
      <c r="E60" s="90"/>
      <c r="F60" s="90"/>
      <c r="G60" s="90"/>
      <c r="H60" s="90"/>
      <c r="I60" s="90"/>
      <c r="J60" s="90"/>
    </row>
    <row r="61" spans="2:11" ht="30" thickTop="1" thickBot="1">
      <c r="B61" s="61" t="s">
        <v>14</v>
      </c>
      <c r="D61" s="140" t="e">
        <f>IF(E61&lt;0.1,"N/A",IF(E61&lt;1.1,"Very Low",IF(E61&lt;2.1,"Low",IF(E61&lt;3.1,"High",IF(E61&lt;4.1,"Very High")))))</f>
        <v>#DIV/0!</v>
      </c>
      <c r="E61" s="141" t="e">
        <f>AVERAGE(E62,E68)</f>
        <v>#DIV/0!</v>
      </c>
      <c r="F61" s="141" t="e">
        <f>IF(G61&lt;0.1,"N/A",IF(G61&lt;1.1,"Very Low",IF(G61&lt;2.1,"Low",IF(G61&lt;3.1,"High",IF(G61&lt;4.1,"Very High")))))</f>
        <v>#DIV/0!</v>
      </c>
      <c r="G61" s="141" t="e">
        <f>AVERAGE(G62,G68)</f>
        <v>#DIV/0!</v>
      </c>
      <c r="H61" s="141" t="e">
        <f>AVERAGE(H62,H68)</f>
        <v>#DIV/0!</v>
      </c>
      <c r="I61" s="141" t="e">
        <f t="shared" si="2"/>
        <v>#DIV/0!</v>
      </c>
      <c r="J61" s="250" t="e">
        <f t="shared" ref="J61:J62" si="14">IF(K61&lt;0.1,"",IF(K61&lt;1.1,"Low",IF(K61&lt;2.1,"Moderate",IF(K61&lt;3.1,"Strong"))))</f>
        <v>#DIV/0!</v>
      </c>
      <c r="K61" s="243" t="e">
        <f>AVERAGE(K62,K68)</f>
        <v>#DIV/0!</v>
      </c>
    </row>
    <row r="62" spans="2:11" ht="17" thickTop="1" thickBot="1">
      <c r="B62" s="62" t="s">
        <v>64</v>
      </c>
      <c r="D62" s="142" t="e">
        <f>IF(E62&lt;0.1,"N/A",IF(E62&lt;1.1,"Very Low",IF(E62&lt;2.1,"Low",IF(E62&lt;3.1,"High",IF(E62&lt;4.1,"Very High")))))</f>
        <v>#DIV/0!</v>
      </c>
      <c r="E62" s="143" t="e">
        <f>AVERAGE(' FRAGILITY SURVEY'!H81:H85)</f>
        <v>#DIV/0!</v>
      </c>
      <c r="F62" s="143" t="e">
        <f>IF(G62&lt;0.1,"N/A",IF(G62&lt;1.1,"Very Low",IF(G62&lt;2.1,"Low",IF(G62&lt;3.1,"High",IF(G62&lt;4.1,"Very High")))))</f>
        <v>#DIV/0!</v>
      </c>
      <c r="G62" s="143" t="e">
        <f>AVERAGE(' FRAGILITY SURVEY'!Q81:Q85)</f>
        <v>#DIV/0!</v>
      </c>
      <c r="H62" s="143" t="e">
        <f>AVERAGE(H63:H67)</f>
        <v>#DIV/0!</v>
      </c>
      <c r="I62" s="143" t="e">
        <f t="shared" si="2"/>
        <v>#DIV/0!</v>
      </c>
      <c r="J62" s="251" t="e">
        <f t="shared" si="14"/>
        <v>#DIV/0!</v>
      </c>
      <c r="K62" s="244" t="e">
        <f>AVERAGE(' FRAGILITY SURVEY'!V81:V85)</f>
        <v>#DIV/0!</v>
      </c>
    </row>
    <row r="63" spans="2:11" ht="16" thickTop="1">
      <c r="B63" s="63" t="str">
        <f>' FRAGILITY SURVEY'!B81</f>
        <v>Deterioration of …</v>
      </c>
      <c r="D63" s="163">
        <f>' FRAGILITY SURVEY'!G81</f>
        <v>0</v>
      </c>
      <c r="E63" s="139"/>
      <c r="F63" s="183">
        <f>' FRAGILITY SURVEY'!P81</f>
        <v>0</v>
      </c>
      <c r="G63" s="139"/>
      <c r="H63" s="139" t="str">
        <f>IFERROR(' FRAGILITY SURVEY'!H81*' FRAGILITY SURVEY'!Q81,"")</f>
        <v/>
      </c>
      <c r="I63" s="139" t="str">
        <f>IF(H63&lt;0.1,"N/A",IF(H63&lt;2.1,"Very Low",IF(H63&lt;4.1,"Low",IF(H63&lt;9.1,"High",IF(H63&lt;16.1,"Very High",IF(H63="",""))))))</f>
        <v/>
      </c>
      <c r="J63" s="252">
        <f>' FRAGILITY SURVEY'!U81</f>
        <v>0</v>
      </c>
      <c r="K63" s="245"/>
    </row>
    <row r="64" spans="2:11">
      <c r="B64" s="63" t="str">
        <f>' FRAGILITY SURVEY'!B82</f>
        <v>Deterioration of …</v>
      </c>
      <c r="D64" s="164">
        <f>' FRAGILITY SURVEY'!G82</f>
        <v>0</v>
      </c>
      <c r="E64" s="137"/>
      <c r="F64" s="184">
        <f>' FRAGILITY SURVEY'!P82</f>
        <v>0</v>
      </c>
      <c r="G64" s="137"/>
      <c r="H64" s="139" t="str">
        <f>IFERROR(' FRAGILITY SURVEY'!H82*' FRAGILITY SURVEY'!Q82,"")</f>
        <v/>
      </c>
      <c r="I64" s="139" t="str">
        <f t="shared" ref="I64:I66" si="15">IF(H64&lt;0.1,"N/A",IF(H64&lt;2.1,"Very Low",IF(H64&lt;4.1,"Low",IF(H64&lt;9.1,"High",IF(H64&lt;16.1,"Very High",IF(H64="",""))))))</f>
        <v/>
      </c>
      <c r="J64" s="253">
        <f>' FRAGILITY SURVEY'!U82</f>
        <v>0</v>
      </c>
      <c r="K64" s="246"/>
    </row>
    <row r="65" spans="1:11">
      <c r="B65" s="63" t="str">
        <f>' FRAGILITY SURVEY'!B83</f>
        <v>Deterioration of …</v>
      </c>
      <c r="D65" s="164">
        <f>' FRAGILITY SURVEY'!G83</f>
        <v>0</v>
      </c>
      <c r="E65" s="137"/>
      <c r="F65" s="184">
        <f>' FRAGILITY SURVEY'!P83</f>
        <v>0</v>
      </c>
      <c r="G65" s="137"/>
      <c r="H65" s="139" t="str">
        <f>IFERROR(' FRAGILITY SURVEY'!H83*' FRAGILITY SURVEY'!Q83,"")</f>
        <v/>
      </c>
      <c r="I65" s="139" t="str">
        <f t="shared" si="15"/>
        <v/>
      </c>
      <c r="J65" s="253">
        <f>' FRAGILITY SURVEY'!U83</f>
        <v>0</v>
      </c>
      <c r="K65" s="246"/>
    </row>
    <row r="66" spans="1:11">
      <c r="B66" s="63" t="str">
        <f>' FRAGILITY SURVEY'!B84</f>
        <v>Deterioration of …</v>
      </c>
      <c r="D66" s="165">
        <f>' FRAGILITY SURVEY'!G84</f>
        <v>0</v>
      </c>
      <c r="E66" s="144"/>
      <c r="F66" s="185">
        <f>' FRAGILITY SURVEY'!P84</f>
        <v>0</v>
      </c>
      <c r="G66" s="144"/>
      <c r="H66" s="139" t="str">
        <f>IFERROR(' FRAGILITY SURVEY'!H84*' FRAGILITY SURVEY'!Q84,"")</f>
        <v/>
      </c>
      <c r="I66" s="139" t="str">
        <f t="shared" si="15"/>
        <v/>
      </c>
      <c r="J66" s="254">
        <f>' FRAGILITY SURVEY'!U84</f>
        <v>0</v>
      </c>
      <c r="K66" s="247"/>
    </row>
    <row r="67" spans="1:11" ht="16" thickBot="1">
      <c r="B67" s="63" t="str">
        <f>' FRAGILITY SURVEY'!B85</f>
        <v>Deterioration of …</v>
      </c>
      <c r="D67" s="165">
        <f>' FRAGILITY SURVEY'!G85</f>
        <v>0</v>
      </c>
      <c r="E67" s="144"/>
      <c r="F67" s="185">
        <f>' FRAGILITY SURVEY'!P85</f>
        <v>0</v>
      </c>
      <c r="G67" s="144"/>
      <c r="H67" s="139" t="str">
        <f>IFERROR(' FRAGILITY SURVEY'!H85*' FRAGILITY SURVEY'!Q85,"")</f>
        <v/>
      </c>
      <c r="I67" s="139" t="str">
        <f t="shared" ref="I67" si="16">IF(H67&lt;0.1,"N/A",IF(H67&lt;2.1,"Very Low",IF(H67&lt;4.1,"Low",IF(H67&lt;9.1,"High",IF(H67&lt;16.1,"Very High",IF(H67="",""))))))</f>
        <v/>
      </c>
      <c r="J67" s="254">
        <f>' FRAGILITY SURVEY'!U85</f>
        <v>0</v>
      </c>
      <c r="K67" s="247"/>
    </row>
    <row r="68" spans="1:11" ht="17" thickTop="1" thickBot="1">
      <c r="B68" s="67" t="s">
        <v>65</v>
      </c>
      <c r="D68" s="145" t="e">
        <f>IF(E68&lt;0.1,"N/A",IF(E68&lt;1.1,"Very Low",IF(E68&lt;2.1,"Low",IF(E68&lt;3.1,"High",IF(E68&lt;4.1,"Very High")))))</f>
        <v>#DIV/0!</v>
      </c>
      <c r="E68" s="146" t="e">
        <f>AVERAGE(' FRAGILITY SURVEY'!H89:H93)</f>
        <v>#DIV/0!</v>
      </c>
      <c r="F68" s="146" t="e">
        <f>IF(G68&lt;0.1,"N/A",IF(G68&lt;1.1,"Very Low",IF(G68&lt;2.1,"Low",IF(G68&lt;3.1,"High",IF(G68&lt;4.1,"Very High")))))</f>
        <v>#DIV/0!</v>
      </c>
      <c r="G68" s="146" t="e">
        <f>AVERAGE(' FRAGILITY SURVEY'!Q89:Q93)</f>
        <v>#DIV/0!</v>
      </c>
      <c r="H68" s="146" t="e">
        <f>AVERAGE(H69:H73)</f>
        <v>#DIV/0!</v>
      </c>
      <c r="I68" s="146" t="e">
        <f t="shared" si="2"/>
        <v>#DIV/0!</v>
      </c>
      <c r="J68" s="255" t="e">
        <f>IF(K68&lt;0.1,"",IF(K68&lt;1.1,"Low",IF(K68&lt;2.1,"Moderate",IF(K68&lt;3.1,"Strong"))))</f>
        <v>#DIV/0!</v>
      </c>
      <c r="K68" s="248" t="e">
        <f>AVERAGE(' FRAGILITY SURVEY'!V89:V93)</f>
        <v>#DIV/0!</v>
      </c>
    </row>
    <row r="69" spans="1:11" ht="16" customHeight="1" thickTop="1">
      <c r="B69" s="64" t="str">
        <f>' FRAGILITY SURVEY'!B89</f>
        <v>Deterioration of ..._x000D_</v>
      </c>
      <c r="D69" s="163">
        <f>' FRAGILITY SURVEY'!G89</f>
        <v>0</v>
      </c>
      <c r="E69" s="139"/>
      <c r="F69" s="183">
        <f>' FRAGILITY SURVEY'!P89</f>
        <v>0</v>
      </c>
      <c r="G69" s="139"/>
      <c r="H69" s="139" t="str">
        <f>IFERROR(' FRAGILITY SURVEY'!H89*' FRAGILITY SURVEY'!Q89,"")</f>
        <v/>
      </c>
      <c r="I69" s="139" t="str">
        <f>IF(H69&lt;0.1,"N/A",IF(H69&lt;2.1,"Very Low",IF(H69&lt;4.1,"Low",IF(H69&lt;9.1,"High",IF(H69&lt;16.1,"Very High",IF(H69="",""))))))</f>
        <v/>
      </c>
      <c r="J69" s="252">
        <f>' FRAGILITY SURVEY'!U89</f>
        <v>0</v>
      </c>
      <c r="K69" s="245"/>
    </row>
    <row r="70" spans="1:11" ht="16" thickBot="1">
      <c r="B70" s="64" t="str">
        <f>' FRAGILITY SURVEY'!B90</f>
        <v>Deterioration of …</v>
      </c>
      <c r="D70" s="164">
        <f>' FRAGILITY SURVEY'!G90</f>
        <v>0</v>
      </c>
      <c r="E70" s="137"/>
      <c r="F70" s="184">
        <f>' FRAGILITY SURVEY'!P90</f>
        <v>0</v>
      </c>
      <c r="G70" s="137"/>
      <c r="H70" s="137" t="str">
        <f>IFERROR(' FRAGILITY SURVEY'!H90*' FRAGILITY SURVEY'!Q90,"")</f>
        <v/>
      </c>
      <c r="I70" s="137" t="str">
        <f>IF(H70&lt;0.1,"N/A",IF(H70&lt;2.1,"Very Low",IF(H70&lt;4.1,"Low",IF(H70&lt;9.1,"High",IF(H70&lt;16.1,"Very High",IF(H70="",""))))))</f>
        <v/>
      </c>
      <c r="J70" s="253">
        <f>' FRAGILITY SURVEY'!U90</f>
        <v>0</v>
      </c>
      <c r="K70" s="249"/>
    </row>
    <row r="71" spans="1:11" ht="17" thickTop="1" thickBot="1">
      <c r="B71" s="64" t="str">
        <f>' FRAGILITY SURVEY'!B91</f>
        <v>Deterioration of …</v>
      </c>
      <c r="D71" s="164">
        <f>' FRAGILITY SURVEY'!G91</f>
        <v>0</v>
      </c>
      <c r="E71" s="137"/>
      <c r="F71" s="184">
        <f>' FRAGILITY SURVEY'!P91</f>
        <v>0</v>
      </c>
      <c r="G71" s="137"/>
      <c r="H71" s="137" t="str">
        <f>IFERROR(' FRAGILITY SURVEY'!H91*' FRAGILITY SURVEY'!Q91,"")</f>
        <v/>
      </c>
      <c r="I71" s="137" t="str">
        <f>IF(H71&lt;0.1,"N/A",IF(H71&lt;2.1,"Very Low",IF(H71&lt;4.1,"Low",IF(H71&lt;9.1,"High",IF(H71&lt;16.1,"Very High",IF(H71="",""))))))</f>
        <v/>
      </c>
      <c r="J71" s="253">
        <f>' FRAGILITY SURVEY'!U91</f>
        <v>0</v>
      </c>
      <c r="K71" s="249"/>
    </row>
    <row r="72" spans="1:11" ht="17" thickTop="1" thickBot="1">
      <c r="B72" s="64" t="str">
        <f>' FRAGILITY SURVEY'!B92</f>
        <v>Deterioration of …</v>
      </c>
      <c r="D72" s="164">
        <f>' FRAGILITY SURVEY'!G92</f>
        <v>0</v>
      </c>
      <c r="E72" s="137"/>
      <c r="F72" s="184">
        <f>' FRAGILITY SURVEY'!P92</f>
        <v>0</v>
      </c>
      <c r="G72" s="137"/>
      <c r="H72" s="137" t="str">
        <f>IFERROR(' FRAGILITY SURVEY'!H92*' FRAGILITY SURVEY'!Q92,"")</f>
        <v/>
      </c>
      <c r="I72" s="137" t="str">
        <f>IF(H72&lt;0.1,"N/A",IF(H72&lt;2.1,"Very Low",IF(H72&lt;4.1,"Low",IF(H72&lt;9.1,"High",IF(H72&lt;16.1,"Very High",IF(H72="",""))))))</f>
        <v/>
      </c>
      <c r="J72" s="253">
        <f>' FRAGILITY SURVEY'!U92</f>
        <v>0</v>
      </c>
      <c r="K72" s="249"/>
    </row>
    <row r="73" spans="1:11" ht="17" thickTop="1" thickBot="1">
      <c r="B73" s="64" t="str">
        <f>' FRAGILITY SURVEY'!B93</f>
        <v>Deterioration of …</v>
      </c>
      <c r="D73" s="166">
        <f>' FRAGILITY SURVEY'!G93</f>
        <v>0</v>
      </c>
      <c r="E73" s="138"/>
      <c r="F73" s="186">
        <f>' FRAGILITY SURVEY'!P93</f>
        <v>0</v>
      </c>
      <c r="G73" s="138"/>
      <c r="H73" s="138" t="str">
        <f>IFERROR(' FRAGILITY SURVEY'!H93*' FRAGILITY SURVEY'!Q93,"")</f>
        <v/>
      </c>
      <c r="I73" s="138" t="str">
        <f>IF(H73&lt;0.1,"N/A",IF(H73&lt;2.1,"Very Low",IF(H73&lt;4.1,"Low",IF(H73&lt;9.1,"High",IF(H73&lt;16.1,"Very High",IF(H73="",""))))))</f>
        <v/>
      </c>
      <c r="J73" s="256">
        <f>' FRAGILITY SURVEY'!U93</f>
        <v>0</v>
      </c>
      <c r="K73" s="249"/>
    </row>
    <row r="74" spans="1:11" ht="16" thickTop="1">
      <c r="A74" s="14"/>
      <c r="B74" s="12"/>
      <c r="C74" s="73"/>
      <c r="D74" s="74"/>
      <c r="E74" s="74"/>
      <c r="F74" s="74"/>
      <c r="G74" s="74"/>
      <c r="H74" s="74"/>
      <c r="I74" s="74"/>
      <c r="J74" s="74"/>
    </row>
  </sheetData>
  <mergeCells count="1">
    <mergeCell ref="B2:B3"/>
  </mergeCells>
  <conditionalFormatting sqref="D5:I16 D18:I27 D32:I38 D40:I42 D46:I52 D54:I58 D60:I66 D68:I70">
    <cfRule type="containsText" dxfId="868" priority="109" operator="containsText" text="Very High">
      <formula>NOT(ISERROR(SEARCH("Very High",D5)))</formula>
    </cfRule>
    <cfRule type="containsText" dxfId="867" priority="110" operator="containsText" text="High">
      <formula>NOT(ISERROR(SEARCH("High",D5)))</formula>
    </cfRule>
    <cfRule type="containsText" dxfId="866" priority="111" operator="containsText" text="Very Low">
      <formula>NOT(ISERROR(SEARCH("Very Low",D5)))</formula>
    </cfRule>
    <cfRule type="containsText" dxfId="865" priority="113" operator="containsText" text="Low">
      <formula>NOT(ISERROR(SEARCH("Low",D5)))</formula>
    </cfRule>
  </conditionalFormatting>
  <conditionalFormatting sqref="J5:J16 J18:J27 J32:J38 J40:J42 J46:J52 J54:J58 J60:J66 J68:J70">
    <cfRule type="containsText" dxfId="864" priority="106" operator="containsText" text="Low">
      <formula>NOT(ISERROR(SEARCH("Low",J5)))</formula>
    </cfRule>
    <cfRule type="containsText" dxfId="863" priority="107" operator="containsText" text="Moderate">
      <formula>NOT(ISERROR(SEARCH("Moderate",J5)))</formula>
    </cfRule>
    <cfRule type="containsText" dxfId="862" priority="108" operator="containsText" text="Strong">
      <formula>NOT(ISERROR(SEARCH("Strong",J5)))</formula>
    </cfRule>
  </conditionalFormatting>
  <conditionalFormatting sqref="J17">
    <cfRule type="containsText" dxfId="861" priority="99" operator="containsText" text="Low">
      <formula>NOT(ISERROR(SEARCH("Low",J17)))</formula>
    </cfRule>
    <cfRule type="containsText" dxfId="860" priority="100" operator="containsText" text="Moderate">
      <formula>NOT(ISERROR(SEARCH("Moderate",J17)))</formula>
    </cfRule>
    <cfRule type="containsText" dxfId="859" priority="101" operator="containsText" text="Strong">
      <formula>NOT(ISERROR(SEARCH("Strong",J17)))</formula>
    </cfRule>
  </conditionalFormatting>
  <conditionalFormatting sqref="D17:I17">
    <cfRule type="containsText" dxfId="858" priority="102" operator="containsText" text="Very High">
      <formula>NOT(ISERROR(SEARCH("Very High",D17)))</formula>
    </cfRule>
    <cfRule type="containsText" dxfId="857" priority="103" operator="containsText" text="High">
      <formula>NOT(ISERROR(SEARCH("High",D17)))</formula>
    </cfRule>
    <cfRule type="containsText" dxfId="856" priority="104" operator="containsText" text="Very Low">
      <formula>NOT(ISERROR(SEARCH("Very Low",D17)))</formula>
    </cfRule>
    <cfRule type="containsText" dxfId="855" priority="105" operator="containsText" text="Low">
      <formula>NOT(ISERROR(SEARCH("Low",D17)))</formula>
    </cfRule>
  </conditionalFormatting>
  <conditionalFormatting sqref="D28:I28">
    <cfRule type="containsText" dxfId="854" priority="95" operator="containsText" text="Very High">
      <formula>NOT(ISERROR(SEARCH("Very High",D28)))</formula>
    </cfRule>
    <cfRule type="containsText" dxfId="853" priority="96" operator="containsText" text="High">
      <formula>NOT(ISERROR(SEARCH("High",D28)))</formula>
    </cfRule>
    <cfRule type="containsText" dxfId="852" priority="97" operator="containsText" text="Very Low">
      <formula>NOT(ISERROR(SEARCH("Very Low",D28)))</formula>
    </cfRule>
    <cfRule type="containsText" dxfId="851" priority="98" operator="containsText" text="Low">
      <formula>NOT(ISERROR(SEARCH("Low",D28)))</formula>
    </cfRule>
  </conditionalFormatting>
  <conditionalFormatting sqref="J28">
    <cfRule type="containsText" dxfId="850" priority="92" operator="containsText" text="Low">
      <formula>NOT(ISERROR(SEARCH("Low",J28)))</formula>
    </cfRule>
    <cfRule type="containsText" dxfId="849" priority="93" operator="containsText" text="Moderate">
      <formula>NOT(ISERROR(SEARCH("Moderate",J28)))</formula>
    </cfRule>
    <cfRule type="containsText" dxfId="848" priority="94" operator="containsText" text="Strong">
      <formula>NOT(ISERROR(SEARCH("Strong",J28)))</formula>
    </cfRule>
  </conditionalFormatting>
  <conditionalFormatting sqref="D29:I29">
    <cfRule type="containsText" dxfId="847" priority="88" operator="containsText" text="Very High">
      <formula>NOT(ISERROR(SEARCH("Very High",D29)))</formula>
    </cfRule>
    <cfRule type="containsText" dxfId="846" priority="89" operator="containsText" text="High">
      <formula>NOT(ISERROR(SEARCH("High",D29)))</formula>
    </cfRule>
    <cfRule type="containsText" dxfId="845" priority="90" operator="containsText" text="Very Low">
      <formula>NOT(ISERROR(SEARCH("Very Low",D29)))</formula>
    </cfRule>
    <cfRule type="containsText" dxfId="844" priority="91" operator="containsText" text="Low">
      <formula>NOT(ISERROR(SEARCH("Low",D29)))</formula>
    </cfRule>
  </conditionalFormatting>
  <conditionalFormatting sqref="J29">
    <cfRule type="containsText" dxfId="843" priority="85" operator="containsText" text="Low">
      <formula>NOT(ISERROR(SEARCH("Low",J29)))</formula>
    </cfRule>
    <cfRule type="containsText" dxfId="842" priority="86" operator="containsText" text="Moderate">
      <formula>NOT(ISERROR(SEARCH("Moderate",J29)))</formula>
    </cfRule>
    <cfRule type="containsText" dxfId="841" priority="87" operator="containsText" text="Strong">
      <formula>NOT(ISERROR(SEARCH("Strong",J29)))</formula>
    </cfRule>
  </conditionalFormatting>
  <conditionalFormatting sqref="D30:I30">
    <cfRule type="containsText" dxfId="840" priority="81" operator="containsText" text="Very High">
      <formula>NOT(ISERROR(SEARCH("Very High",D30)))</formula>
    </cfRule>
    <cfRule type="containsText" dxfId="839" priority="82" operator="containsText" text="High">
      <formula>NOT(ISERROR(SEARCH("High",D30)))</formula>
    </cfRule>
    <cfRule type="containsText" dxfId="838" priority="83" operator="containsText" text="Very Low">
      <formula>NOT(ISERROR(SEARCH("Very Low",D30)))</formula>
    </cfRule>
    <cfRule type="containsText" dxfId="837" priority="84" operator="containsText" text="Low">
      <formula>NOT(ISERROR(SEARCH("Low",D30)))</formula>
    </cfRule>
  </conditionalFormatting>
  <conditionalFormatting sqref="J30">
    <cfRule type="containsText" dxfId="836" priority="78" operator="containsText" text="Low">
      <formula>NOT(ISERROR(SEARCH("Low",J30)))</formula>
    </cfRule>
    <cfRule type="containsText" dxfId="835" priority="79" operator="containsText" text="Moderate">
      <formula>NOT(ISERROR(SEARCH("Moderate",J30)))</formula>
    </cfRule>
    <cfRule type="containsText" dxfId="834" priority="80" operator="containsText" text="Strong">
      <formula>NOT(ISERROR(SEARCH("Strong",J30)))</formula>
    </cfRule>
  </conditionalFormatting>
  <conditionalFormatting sqref="D31:I31">
    <cfRule type="containsText" dxfId="833" priority="74" operator="containsText" text="Very High">
      <formula>NOT(ISERROR(SEARCH("Very High",D31)))</formula>
    </cfRule>
    <cfRule type="containsText" dxfId="832" priority="75" operator="containsText" text="High">
      <formula>NOT(ISERROR(SEARCH("High",D31)))</formula>
    </cfRule>
    <cfRule type="containsText" dxfId="831" priority="76" operator="containsText" text="Very Low">
      <formula>NOT(ISERROR(SEARCH("Very Low",D31)))</formula>
    </cfRule>
    <cfRule type="containsText" dxfId="830" priority="77" operator="containsText" text="Low">
      <formula>NOT(ISERROR(SEARCH("Low",D31)))</formula>
    </cfRule>
  </conditionalFormatting>
  <conditionalFormatting sqref="J31">
    <cfRule type="containsText" dxfId="829" priority="71" operator="containsText" text="Low">
      <formula>NOT(ISERROR(SEARCH("Low",J31)))</formula>
    </cfRule>
    <cfRule type="containsText" dxfId="828" priority="72" operator="containsText" text="Moderate">
      <formula>NOT(ISERROR(SEARCH("Moderate",J31)))</formula>
    </cfRule>
    <cfRule type="containsText" dxfId="827" priority="73" operator="containsText" text="Strong">
      <formula>NOT(ISERROR(SEARCH("Strong",J31)))</formula>
    </cfRule>
  </conditionalFormatting>
  <conditionalFormatting sqref="D39:I39">
    <cfRule type="containsText" dxfId="826" priority="67" operator="containsText" text="Very High">
      <formula>NOT(ISERROR(SEARCH("Very High",D39)))</formula>
    </cfRule>
    <cfRule type="containsText" dxfId="825" priority="68" operator="containsText" text="High">
      <formula>NOT(ISERROR(SEARCH("High",D39)))</formula>
    </cfRule>
    <cfRule type="containsText" dxfId="824" priority="69" operator="containsText" text="Very Low">
      <formula>NOT(ISERROR(SEARCH("Very Low",D39)))</formula>
    </cfRule>
    <cfRule type="containsText" dxfId="823" priority="70" operator="containsText" text="Low">
      <formula>NOT(ISERROR(SEARCH("Low",D39)))</formula>
    </cfRule>
  </conditionalFormatting>
  <conditionalFormatting sqref="J39">
    <cfRule type="containsText" dxfId="822" priority="64" operator="containsText" text="Low">
      <formula>NOT(ISERROR(SEARCH("Low",J39)))</formula>
    </cfRule>
    <cfRule type="containsText" dxfId="821" priority="65" operator="containsText" text="Moderate">
      <formula>NOT(ISERROR(SEARCH("Moderate",J39)))</formula>
    </cfRule>
    <cfRule type="containsText" dxfId="820" priority="66" operator="containsText" text="Strong">
      <formula>NOT(ISERROR(SEARCH("Strong",J39)))</formula>
    </cfRule>
  </conditionalFormatting>
  <conditionalFormatting sqref="D43:I43">
    <cfRule type="containsText" dxfId="819" priority="60" operator="containsText" text="Very High">
      <formula>NOT(ISERROR(SEARCH("Very High",D43)))</formula>
    </cfRule>
    <cfRule type="containsText" dxfId="818" priority="61" operator="containsText" text="High">
      <formula>NOT(ISERROR(SEARCH("High",D43)))</formula>
    </cfRule>
    <cfRule type="containsText" dxfId="817" priority="62" operator="containsText" text="Very Low">
      <formula>NOT(ISERROR(SEARCH("Very Low",D43)))</formula>
    </cfRule>
    <cfRule type="containsText" dxfId="816" priority="63" operator="containsText" text="Low">
      <formula>NOT(ISERROR(SEARCH("Low",D43)))</formula>
    </cfRule>
  </conditionalFormatting>
  <conditionalFormatting sqref="J43">
    <cfRule type="containsText" dxfId="815" priority="57" operator="containsText" text="Low">
      <formula>NOT(ISERROR(SEARCH("Low",J43)))</formula>
    </cfRule>
    <cfRule type="containsText" dxfId="814" priority="58" operator="containsText" text="Moderate">
      <formula>NOT(ISERROR(SEARCH("Moderate",J43)))</formula>
    </cfRule>
    <cfRule type="containsText" dxfId="813" priority="59" operator="containsText" text="Strong">
      <formula>NOT(ISERROR(SEARCH("Strong",J43)))</formula>
    </cfRule>
  </conditionalFormatting>
  <conditionalFormatting sqref="D44:I44">
    <cfRule type="containsText" dxfId="812" priority="53" operator="containsText" text="Very High">
      <formula>NOT(ISERROR(SEARCH("Very High",D44)))</formula>
    </cfRule>
    <cfRule type="containsText" dxfId="811" priority="54" operator="containsText" text="High">
      <formula>NOT(ISERROR(SEARCH("High",D44)))</formula>
    </cfRule>
    <cfRule type="containsText" dxfId="810" priority="55" operator="containsText" text="Very Low">
      <formula>NOT(ISERROR(SEARCH("Very Low",D44)))</formula>
    </cfRule>
    <cfRule type="containsText" dxfId="809" priority="56" operator="containsText" text="Low">
      <formula>NOT(ISERROR(SEARCH("Low",D44)))</formula>
    </cfRule>
  </conditionalFormatting>
  <conditionalFormatting sqref="J44">
    <cfRule type="containsText" dxfId="808" priority="50" operator="containsText" text="Low">
      <formula>NOT(ISERROR(SEARCH("Low",J44)))</formula>
    </cfRule>
    <cfRule type="containsText" dxfId="807" priority="51" operator="containsText" text="Moderate">
      <formula>NOT(ISERROR(SEARCH("Moderate",J44)))</formula>
    </cfRule>
    <cfRule type="containsText" dxfId="806" priority="52" operator="containsText" text="Strong">
      <formula>NOT(ISERROR(SEARCH("Strong",J44)))</formula>
    </cfRule>
  </conditionalFormatting>
  <conditionalFormatting sqref="D45:I45">
    <cfRule type="containsText" dxfId="805" priority="46" operator="containsText" text="Very High">
      <formula>NOT(ISERROR(SEARCH("Very High",D45)))</formula>
    </cfRule>
    <cfRule type="containsText" dxfId="804" priority="47" operator="containsText" text="High">
      <formula>NOT(ISERROR(SEARCH("High",D45)))</formula>
    </cfRule>
    <cfRule type="containsText" dxfId="803" priority="48" operator="containsText" text="Very Low">
      <formula>NOT(ISERROR(SEARCH("Very Low",D45)))</formula>
    </cfRule>
    <cfRule type="containsText" dxfId="802" priority="49" operator="containsText" text="Low">
      <formula>NOT(ISERROR(SEARCH("Low",D45)))</formula>
    </cfRule>
  </conditionalFormatting>
  <conditionalFormatting sqref="J45">
    <cfRule type="containsText" dxfId="801" priority="43" operator="containsText" text="Low">
      <formula>NOT(ISERROR(SEARCH("Low",J45)))</formula>
    </cfRule>
    <cfRule type="containsText" dxfId="800" priority="44" operator="containsText" text="Moderate">
      <formula>NOT(ISERROR(SEARCH("Moderate",J45)))</formula>
    </cfRule>
    <cfRule type="containsText" dxfId="799" priority="45" operator="containsText" text="Strong">
      <formula>NOT(ISERROR(SEARCH("Strong",J45)))</formula>
    </cfRule>
  </conditionalFormatting>
  <conditionalFormatting sqref="D53:I53">
    <cfRule type="containsText" dxfId="798" priority="39" operator="containsText" text="Very High">
      <formula>NOT(ISERROR(SEARCH("Very High",D53)))</formula>
    </cfRule>
    <cfRule type="containsText" dxfId="797" priority="40" operator="containsText" text="High">
      <formula>NOT(ISERROR(SEARCH("High",D53)))</formula>
    </cfRule>
    <cfRule type="containsText" dxfId="796" priority="41" operator="containsText" text="Very Low">
      <formula>NOT(ISERROR(SEARCH("Very Low",D53)))</formula>
    </cfRule>
    <cfRule type="containsText" dxfId="795" priority="42" operator="containsText" text="Low">
      <formula>NOT(ISERROR(SEARCH("Low",D53)))</formula>
    </cfRule>
  </conditionalFormatting>
  <conditionalFormatting sqref="J53">
    <cfRule type="containsText" dxfId="794" priority="36" operator="containsText" text="Low">
      <formula>NOT(ISERROR(SEARCH("Low",J53)))</formula>
    </cfRule>
    <cfRule type="containsText" dxfId="793" priority="37" operator="containsText" text="Moderate">
      <formula>NOT(ISERROR(SEARCH("Moderate",J53)))</formula>
    </cfRule>
    <cfRule type="containsText" dxfId="792" priority="38" operator="containsText" text="Strong">
      <formula>NOT(ISERROR(SEARCH("Strong",J53)))</formula>
    </cfRule>
  </conditionalFormatting>
  <conditionalFormatting sqref="D59:I59">
    <cfRule type="containsText" dxfId="791" priority="32" operator="containsText" text="Very High">
      <formula>NOT(ISERROR(SEARCH("Very High",D59)))</formula>
    </cfRule>
    <cfRule type="containsText" dxfId="790" priority="33" operator="containsText" text="High">
      <formula>NOT(ISERROR(SEARCH("High",D59)))</formula>
    </cfRule>
    <cfRule type="containsText" dxfId="789" priority="34" operator="containsText" text="Very Low">
      <formula>NOT(ISERROR(SEARCH("Very Low",D59)))</formula>
    </cfRule>
    <cfRule type="containsText" dxfId="788" priority="35" operator="containsText" text="Low">
      <formula>NOT(ISERROR(SEARCH("Low",D59)))</formula>
    </cfRule>
  </conditionalFormatting>
  <conditionalFormatting sqref="J59">
    <cfRule type="containsText" dxfId="787" priority="29" operator="containsText" text="Low">
      <formula>NOT(ISERROR(SEARCH("Low",J59)))</formula>
    </cfRule>
    <cfRule type="containsText" dxfId="786" priority="30" operator="containsText" text="Moderate">
      <formula>NOT(ISERROR(SEARCH("Moderate",J59)))</formula>
    </cfRule>
    <cfRule type="containsText" dxfId="785" priority="31" operator="containsText" text="Strong">
      <formula>NOT(ISERROR(SEARCH("Strong",J59)))</formula>
    </cfRule>
  </conditionalFormatting>
  <conditionalFormatting sqref="D67:I67">
    <cfRule type="containsText" dxfId="784" priority="25" operator="containsText" text="Very High">
      <formula>NOT(ISERROR(SEARCH("Very High",D67)))</formula>
    </cfRule>
    <cfRule type="containsText" dxfId="783" priority="26" operator="containsText" text="High">
      <formula>NOT(ISERROR(SEARCH("High",D67)))</formula>
    </cfRule>
    <cfRule type="containsText" dxfId="782" priority="27" operator="containsText" text="Very Low">
      <formula>NOT(ISERROR(SEARCH("Very Low",D67)))</formula>
    </cfRule>
    <cfRule type="containsText" dxfId="781" priority="28" operator="containsText" text="Low">
      <formula>NOT(ISERROR(SEARCH("Low",D67)))</formula>
    </cfRule>
  </conditionalFormatting>
  <conditionalFormatting sqref="J67">
    <cfRule type="containsText" dxfId="780" priority="22" operator="containsText" text="Low">
      <formula>NOT(ISERROR(SEARCH("Low",J67)))</formula>
    </cfRule>
    <cfRule type="containsText" dxfId="779" priority="23" operator="containsText" text="Moderate">
      <formula>NOT(ISERROR(SEARCH("Moderate",J67)))</formula>
    </cfRule>
    <cfRule type="containsText" dxfId="778" priority="24" operator="containsText" text="Strong">
      <formula>NOT(ISERROR(SEARCH("Strong",J67)))</formula>
    </cfRule>
  </conditionalFormatting>
  <conditionalFormatting sqref="D71:I71">
    <cfRule type="containsText" dxfId="777" priority="18" operator="containsText" text="Very High">
      <formula>NOT(ISERROR(SEARCH("Very High",D71)))</formula>
    </cfRule>
    <cfRule type="containsText" dxfId="776" priority="19" operator="containsText" text="High">
      <formula>NOT(ISERROR(SEARCH("High",D71)))</formula>
    </cfRule>
    <cfRule type="containsText" dxfId="775" priority="20" operator="containsText" text="Very Low">
      <formula>NOT(ISERROR(SEARCH("Very Low",D71)))</formula>
    </cfRule>
    <cfRule type="containsText" dxfId="774" priority="21" operator="containsText" text="Low">
      <formula>NOT(ISERROR(SEARCH("Low",D71)))</formula>
    </cfRule>
  </conditionalFormatting>
  <conditionalFormatting sqref="J71">
    <cfRule type="containsText" dxfId="773" priority="15" operator="containsText" text="Low">
      <formula>NOT(ISERROR(SEARCH("Low",J71)))</formula>
    </cfRule>
    <cfRule type="containsText" dxfId="772" priority="16" operator="containsText" text="Moderate">
      <formula>NOT(ISERROR(SEARCH("Moderate",J71)))</formula>
    </cfRule>
    <cfRule type="containsText" dxfId="771" priority="17" operator="containsText" text="Strong">
      <formula>NOT(ISERROR(SEARCH("Strong",J71)))</formula>
    </cfRule>
  </conditionalFormatting>
  <conditionalFormatting sqref="D72:I72">
    <cfRule type="containsText" dxfId="770" priority="11" operator="containsText" text="Very High">
      <formula>NOT(ISERROR(SEARCH("Very High",D72)))</formula>
    </cfRule>
    <cfRule type="containsText" dxfId="769" priority="12" operator="containsText" text="High">
      <formula>NOT(ISERROR(SEARCH("High",D72)))</formula>
    </cfRule>
    <cfRule type="containsText" dxfId="768" priority="13" operator="containsText" text="Very Low">
      <formula>NOT(ISERROR(SEARCH("Very Low",D72)))</formula>
    </cfRule>
    <cfRule type="containsText" dxfId="767" priority="14" operator="containsText" text="Low">
      <formula>NOT(ISERROR(SEARCH("Low",D72)))</formula>
    </cfRule>
  </conditionalFormatting>
  <conditionalFormatting sqref="J72">
    <cfRule type="containsText" dxfId="766" priority="8" operator="containsText" text="Low">
      <formula>NOT(ISERROR(SEARCH("Low",J72)))</formula>
    </cfRule>
    <cfRule type="containsText" dxfId="765" priority="9" operator="containsText" text="Moderate">
      <formula>NOT(ISERROR(SEARCH("Moderate",J72)))</formula>
    </cfRule>
    <cfRule type="containsText" dxfId="764" priority="10" operator="containsText" text="Strong">
      <formula>NOT(ISERROR(SEARCH("Strong",J72)))</formula>
    </cfRule>
  </conditionalFormatting>
  <conditionalFormatting sqref="D73:I73">
    <cfRule type="containsText" dxfId="763" priority="4" operator="containsText" text="Very High">
      <formula>NOT(ISERROR(SEARCH("Very High",D73)))</formula>
    </cfRule>
    <cfRule type="containsText" dxfId="762" priority="5" operator="containsText" text="High">
      <formula>NOT(ISERROR(SEARCH("High",D73)))</formula>
    </cfRule>
    <cfRule type="containsText" dxfId="761" priority="6" operator="containsText" text="Very Low">
      <formula>NOT(ISERROR(SEARCH("Very Low",D73)))</formula>
    </cfRule>
    <cfRule type="containsText" dxfId="760" priority="7" operator="containsText" text="Low">
      <formula>NOT(ISERROR(SEARCH("Low",D73)))</formula>
    </cfRule>
  </conditionalFormatting>
  <conditionalFormatting sqref="J73">
    <cfRule type="containsText" dxfId="759" priority="1" operator="containsText" text="Low">
      <formula>NOT(ISERROR(SEARCH("Low",J73)))</formula>
    </cfRule>
    <cfRule type="containsText" dxfId="758" priority="2" operator="containsText" text="Moderate">
      <formula>NOT(ISERROR(SEARCH("Moderate",J73)))</formula>
    </cfRule>
    <cfRule type="containsText" dxfId="757" priority="3" operator="containsText" text="Strong">
      <formula>NOT(ISERROR(SEARCH("Strong",J73)))</formula>
    </cfRule>
  </conditionalFormatting>
  <pageMargins left="0.75" right="0.75" top="1" bottom="1" header="0.5" footer="0.5"/>
  <pageSetup paperSize="9" orientation="portrait" horizontalDpi="4294967292" verticalDpi="4294967292"/>
  <ignoredErrors>
    <ignoredError sqref="D8:D11 D18 D21:D25 J8:J11 J14:J16 D32 J22:J25 D35:D38 F35:G38 J35:J38 D46 F41:G42 J41:J42 D60 D74:D82 F8:F16 D14:D16 D27 D41:D42" emptyCellReference="1"/>
    <ignoredError sqref="E5:E6 I12 E21:E25 F5" formula="1"/>
    <ignoredError sqref="D19:D20 F26 D26 D33:D34 D40 D54:D58 D68:D70 F49:G52 J49:J52 F55:G58 J55:J58 F63:G66 J63:J66 F69:G70 J69:J70 D47:D52 D61:D66" evalError="1" emptyCellReference="1"/>
    <ignoredError sqref="G19:I20 F33:I33 F34 F40 E55:E58 F47:I47 E49:E52 K49:K52 F54 K55:K58 E69:E70 F61:I61 E63:E66 K63:K66 F68 K69:K70 J27 K19:K20 K33 K47 K61 I34 F48 I48 F62 I62" evalError="1"/>
    <ignoredError sqref="E19:F20 E33 E47 E61 I54 I26 I40 I68" evalError="1" formula="1"/>
    <ignoredError sqref="F21:F25" formula="1" emptyCellReference="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2:P74"/>
  <sheetViews>
    <sheetView showGridLines="0" workbookViewId="0">
      <selection activeCell="B4" sqref="B4"/>
    </sheetView>
  </sheetViews>
  <sheetFormatPr baseColWidth="10" defaultRowHeight="15" x14ac:dyDescent="0"/>
  <cols>
    <col min="1" max="1" width="2.33203125" style="1" customWidth="1"/>
    <col min="2" max="2" width="60" style="1" customWidth="1"/>
    <col min="3" max="3" width="2.33203125" style="1" customWidth="1"/>
    <col min="4" max="8" width="10.83203125" hidden="1" customWidth="1"/>
    <col min="11" max="11" width="10.83203125" hidden="1" customWidth="1"/>
    <col min="12" max="12" width="2.33203125" customWidth="1"/>
    <col min="13" max="13" width="8.5" customWidth="1"/>
    <col min="14" max="14" width="56.1640625" customWidth="1"/>
    <col min="15" max="15" width="2.33203125" customWidth="1"/>
    <col min="16" max="16" width="41.1640625" customWidth="1"/>
  </cols>
  <sheetData>
    <row r="2" spans="1:16">
      <c r="B2" s="353" t="s">
        <v>183</v>
      </c>
      <c r="D2" s="257" t="s">
        <v>0</v>
      </c>
      <c r="E2" s="257"/>
      <c r="F2" s="257" t="s">
        <v>27</v>
      </c>
      <c r="G2" s="257"/>
      <c r="H2" s="257" t="s">
        <v>1</v>
      </c>
      <c r="I2" s="257" t="s">
        <v>2</v>
      </c>
      <c r="J2" s="257" t="s">
        <v>63</v>
      </c>
      <c r="M2" s="299" t="s">
        <v>73</v>
      </c>
      <c r="N2" s="301"/>
      <c r="P2" s="341" t="s">
        <v>80</v>
      </c>
    </row>
    <row r="3" spans="1:16" ht="30">
      <c r="B3" s="354"/>
      <c r="D3" s="258"/>
      <c r="E3" s="258"/>
      <c r="F3" s="258"/>
      <c r="G3" s="258"/>
      <c r="H3" s="258"/>
      <c r="I3" s="258"/>
      <c r="J3" s="258"/>
      <c r="M3" s="308" t="s">
        <v>74</v>
      </c>
      <c r="N3" s="302" t="s">
        <v>79</v>
      </c>
      <c r="P3" s="303" t="s">
        <v>81</v>
      </c>
    </row>
    <row r="4" spans="1:16" ht="14" customHeight="1" thickBot="1">
      <c r="B4" s="259"/>
      <c r="D4" s="304"/>
      <c r="E4" s="304"/>
      <c r="F4" s="304"/>
      <c r="G4" s="304"/>
      <c r="H4" s="304"/>
      <c r="I4" s="304"/>
      <c r="J4" s="304"/>
      <c r="K4" s="305"/>
      <c r="L4" s="305"/>
      <c r="M4" s="306"/>
      <c r="N4" s="307"/>
      <c r="P4" s="300"/>
    </row>
    <row r="5" spans="1:16" ht="30" thickTop="1" thickBot="1">
      <c r="A5" s="3"/>
      <c r="B5" s="5" t="s">
        <v>4</v>
      </c>
      <c r="C5" s="6"/>
      <c r="D5" s="99" t="e">
        <f>IF(E5&lt;0.1,"N/A",IF(E5&lt;1.1,"Very Low",IF(E5&lt;2.1,"Low",IF(E5&lt;3.1,"High",IF(E5&lt;4.1,"Very High")))))</f>
        <v>#DIV/0!</v>
      </c>
      <c r="E5" s="100" t="e">
        <f>AVERAGE(E6,E12)</f>
        <v>#DIV/0!</v>
      </c>
      <c r="F5" s="100" t="e">
        <f>IF(G5&lt;0.1,"N/A",IF(G5&lt;1.1,"Very Low",IF(G5&lt;2.1,"Low",IF(G5&lt;3.1,"High",IF(G5&lt;4.1,"Very High")))))</f>
        <v>#DIV/0!</v>
      </c>
      <c r="G5" s="100" t="e">
        <f>AVERAGE(G6,G12)</f>
        <v>#DIV/0!</v>
      </c>
      <c r="H5" s="260" t="e">
        <f>AVERAGE(H6,H12)</f>
        <v>#DIV/0!</v>
      </c>
      <c r="I5" s="99" t="e">
        <f t="shared" ref="I5" si="0">IF(H5&lt;0.1,"N/A",IF(H5&lt;2.1,"Very Low",IF(H5&lt;4.1,"Low",IF(H5&lt;9.1,"High",IF(H5&lt;16.1,"Very High")))))</f>
        <v>#DIV/0!</v>
      </c>
      <c r="J5" s="194" t="e">
        <f>IF(K5&lt;0.1,"",IF(K5&lt;1.1,"Low",IF(K5&lt;2.1,"Moderate",IF(K5&lt;3.1,"Strong"))))</f>
        <v>#DIV/0!</v>
      </c>
      <c r="K5" s="187" t="e">
        <f>AVERAGE(K6,K12)</f>
        <v>#DIV/0!</v>
      </c>
      <c r="P5" s="355" t="s">
        <v>82</v>
      </c>
    </row>
    <row r="6" spans="1:16" ht="17" thickTop="1" thickBot="1">
      <c r="B6" s="4" t="s">
        <v>5</v>
      </c>
      <c r="D6" s="124" t="e">
        <f>IF(E6&lt;0.1,"N/A",IF(E6&lt;1.1,"Very Low",IF(E6&lt;2.1,"Low",IF(E6&lt;3.1,"High",IF(E6&lt;4.1,"Very High")))))</f>
        <v>#DIV/0!</v>
      </c>
      <c r="E6" s="125" t="e">
        <f>AVERAGE(' FRAGILITY SURVEY'!H9:H13)</f>
        <v>#DIV/0!</v>
      </c>
      <c r="F6" s="125" t="e">
        <f>IF(G6&lt;0.1,"N/A",IF(G6&lt;1.1,"Very Low",IF(G6&lt;2.1,"Low",IF(G6&lt;3.1,"High",IF(G6&lt;4.1,"Very High")))))</f>
        <v>#DIV/0!</v>
      </c>
      <c r="G6" s="125" t="e">
        <f>AVERAGE(' FRAGILITY SURVEY'!Q9:Q13)</f>
        <v>#DIV/0!</v>
      </c>
      <c r="H6" s="261" t="e">
        <f>AVERAGE(H7:H11)</f>
        <v>#DIV/0!</v>
      </c>
      <c r="I6" s="124" t="e">
        <f>IF(H6&lt;0.1,"",IF(H6&lt;2.1,"Very Low",IF(H6&lt;4.1,"Low",IF(H6&lt;9.1,"High",IF(H6&lt;16.1,"Very High")))))</f>
        <v>#DIV/0!</v>
      </c>
      <c r="J6" s="195" t="e">
        <f>IF(K6&lt;0.1,"",IF(K6&lt;1.1,"Low",IF(K6&lt;2.1,"Moderate",IF(K6&lt;3.1,"Strong"))))</f>
        <v>#DIV/0!</v>
      </c>
      <c r="K6" s="188" t="e">
        <f>AVERAGE(' FRAGILITY SURVEY'!V9:V13)</f>
        <v>#DIV/0!</v>
      </c>
      <c r="P6" s="356"/>
    </row>
    <row r="7" spans="1:16" ht="16" thickTop="1">
      <c r="B7" s="7" t="str">
        <f>' FRAGILITY SURVEY'!B9</f>
        <v>Deterioration of …</v>
      </c>
      <c r="D7" s="147">
        <f>' FRAGILITY SURVEY'!G9</f>
        <v>0</v>
      </c>
      <c r="E7" s="97"/>
      <c r="F7" s="167">
        <f>' FRAGILITY SURVEY'!P9</f>
        <v>0</v>
      </c>
      <c r="G7" s="97"/>
      <c r="H7" s="262" t="str">
        <f>IFERROR(' FRAGILITY SURVEY'!H9*' FRAGILITY SURVEY'!Q9,"")</f>
        <v/>
      </c>
      <c r="I7" s="266" t="str">
        <f>IF(H7&lt;0.1,"",IF(H7&lt;2.1,"Very Low",IF(H7&lt;4.1,"Low",IF(H7&lt;9.1,"High",IF(H7&lt;16.1,"Very High",IF(H7="",""))))))</f>
        <v/>
      </c>
      <c r="J7" s="196">
        <f>' FRAGILITY SURVEY'!U9</f>
        <v>0</v>
      </c>
      <c r="K7" s="189"/>
      <c r="M7" s="309"/>
      <c r="N7" s="310"/>
      <c r="P7" s="356"/>
    </row>
    <row r="8" spans="1:16">
      <c r="B8" s="7" t="str">
        <f>' FRAGILITY SURVEY'!B10</f>
        <v>Deterioration of …</v>
      </c>
      <c r="D8" s="147">
        <f>' FRAGILITY SURVEY'!G10</f>
        <v>0</v>
      </c>
      <c r="E8" s="96"/>
      <c r="F8" s="168">
        <f>' FRAGILITY SURVEY'!P10</f>
        <v>0</v>
      </c>
      <c r="G8" s="96"/>
      <c r="H8" s="262" t="str">
        <f>IFERROR(' FRAGILITY SURVEY'!H10*' FRAGILITY SURVEY'!Q10,"")</f>
        <v/>
      </c>
      <c r="I8" s="266" t="str">
        <f t="shared" ref="I8:I16" si="1">IF(H8&lt;0.1,"N/A",IF(H8&lt;2.1,"Very Low",IF(H8&lt;4.1,"Low",IF(H8&lt;9.1,"High",IF(H8&lt;16.1,"Very High",IF(H8="",""))))))</f>
        <v/>
      </c>
      <c r="J8" s="197">
        <f>' FRAGILITY SURVEY'!U10</f>
        <v>0</v>
      </c>
      <c r="K8" s="190"/>
      <c r="M8" s="311"/>
      <c r="N8" s="312"/>
      <c r="P8" s="356"/>
    </row>
    <row r="9" spans="1:16">
      <c r="B9" s="7" t="str">
        <f>' FRAGILITY SURVEY'!B11</f>
        <v>Deterioration of …</v>
      </c>
      <c r="D9" s="147">
        <f>' FRAGILITY SURVEY'!G11</f>
        <v>0</v>
      </c>
      <c r="E9" s="96"/>
      <c r="F9" s="168">
        <f>' FRAGILITY SURVEY'!P11</f>
        <v>0</v>
      </c>
      <c r="G9" s="96"/>
      <c r="H9" s="262" t="str">
        <f>IFERROR(' FRAGILITY SURVEY'!H11*' FRAGILITY SURVEY'!Q11,"")</f>
        <v/>
      </c>
      <c r="I9" s="266" t="str">
        <f t="shared" si="1"/>
        <v/>
      </c>
      <c r="J9" s="197">
        <f>' FRAGILITY SURVEY'!U11</f>
        <v>0</v>
      </c>
      <c r="K9" s="190"/>
      <c r="M9" s="311"/>
      <c r="N9" s="312"/>
      <c r="P9" s="356"/>
    </row>
    <row r="10" spans="1:16">
      <c r="B10" s="7" t="str">
        <f>' FRAGILITY SURVEY'!B12</f>
        <v>Deterioration of …</v>
      </c>
      <c r="D10" s="147">
        <f>' FRAGILITY SURVEY'!G12</f>
        <v>0</v>
      </c>
      <c r="E10" s="96"/>
      <c r="F10" s="168">
        <f>' FRAGILITY SURVEY'!P12</f>
        <v>0</v>
      </c>
      <c r="G10" s="96"/>
      <c r="H10" s="262" t="str">
        <f>IFERROR(' FRAGILITY SURVEY'!H12*' FRAGILITY SURVEY'!Q12,"")</f>
        <v/>
      </c>
      <c r="I10" s="266" t="str">
        <f t="shared" si="1"/>
        <v/>
      </c>
      <c r="J10" s="197">
        <f>' FRAGILITY SURVEY'!U12</f>
        <v>0</v>
      </c>
      <c r="K10" s="190"/>
      <c r="M10" s="311"/>
      <c r="N10" s="312"/>
      <c r="P10" s="356"/>
    </row>
    <row r="11" spans="1:16" ht="16" thickBot="1">
      <c r="B11" s="7" t="str">
        <f>' FRAGILITY SURVEY'!B13</f>
        <v>Deterioration of …</v>
      </c>
      <c r="D11" s="147">
        <f>' FRAGILITY SURVEY'!G13</f>
        <v>0</v>
      </c>
      <c r="E11" s="96"/>
      <c r="F11" s="168">
        <f>' FRAGILITY SURVEY'!P13</f>
        <v>0</v>
      </c>
      <c r="G11" s="96"/>
      <c r="H11" s="262" t="str">
        <f>IFERROR(' FRAGILITY SURVEY'!H13*' FRAGILITY SURVEY'!Q13,"")</f>
        <v/>
      </c>
      <c r="I11" s="266" t="str">
        <f t="shared" si="1"/>
        <v/>
      </c>
      <c r="J11" s="197">
        <f>' FRAGILITY SURVEY'!U13</f>
        <v>0</v>
      </c>
      <c r="K11" s="190"/>
      <c r="M11" s="313"/>
      <c r="N11" s="314"/>
      <c r="P11" s="356"/>
    </row>
    <row r="12" spans="1:16" ht="17" thickTop="1" thickBot="1">
      <c r="B12" s="4" t="s">
        <v>3</v>
      </c>
      <c r="D12" s="126" t="e">
        <f>IF(E12&lt;0.1,"N/A",IF(E12&lt;1.1,"Very Low",IF(E12&lt;2.1,"Low",IF(E12&lt;3.1,"High",IF(E12&lt;4.1,"Very High")))))</f>
        <v>#DIV/0!</v>
      </c>
      <c r="E12" s="98" t="e">
        <f>AVERAGE(' FRAGILITY SURVEY'!H17:H21)</f>
        <v>#DIV/0!</v>
      </c>
      <c r="F12" s="98" t="e">
        <f>IF(G12&lt;0.1,"N/A",IF(G12&lt;1.1,"Very Low",IF(G12&lt;2.1,"Low",IF(G12&lt;3.1,"High",IF(G12&lt;4.1,"Very High")))))</f>
        <v>#DIV/0!</v>
      </c>
      <c r="G12" s="98" t="e">
        <f>AVERAGE(' FRAGILITY SURVEY'!Q17:Q21)</f>
        <v>#DIV/0!</v>
      </c>
      <c r="H12" s="263" t="e">
        <f>AVERAGE(H13:H17)</f>
        <v>#DIV/0!</v>
      </c>
      <c r="I12" s="126" t="e">
        <f t="shared" ref="I12:I68" si="2">IF(H12&lt;0.1,"N/A",IF(H12&lt;2.1,"Very Low",IF(H12&lt;4.1,"Low",IF(H12&lt;9.1,"High",IF(H12&lt;16.1,"Very High")))))</f>
        <v>#DIV/0!</v>
      </c>
      <c r="J12" s="199" t="e">
        <f>IF(K12&lt;0.1,"",IF(K12&lt;1.1,"Low",IF(K12&lt;2.1,"Moderate",IF(K12&lt;3.1,"Strong"))))</f>
        <v>#DIV/0!</v>
      </c>
      <c r="K12" s="192" t="e">
        <f>AVERAGE(' FRAGILITY SURVEY'!V17:V21)</f>
        <v>#DIV/0!</v>
      </c>
      <c r="P12" s="356"/>
    </row>
    <row r="13" spans="1:16" ht="16" thickTop="1">
      <c r="B13" s="29" t="str">
        <f>' FRAGILITY SURVEY'!B17</f>
        <v>Deterioration of …</v>
      </c>
      <c r="D13" s="148">
        <f>' FRAGILITY SURVEY'!G17</f>
        <v>0</v>
      </c>
      <c r="E13" s="97"/>
      <c r="F13" s="167">
        <f>' FRAGILITY SURVEY'!P17</f>
        <v>0</v>
      </c>
      <c r="G13" s="97"/>
      <c r="H13" s="264" t="str">
        <f>IFERROR(' FRAGILITY SURVEY'!H17*' FRAGILITY SURVEY'!Q17,"")</f>
        <v/>
      </c>
      <c r="I13" s="266" t="str">
        <f t="shared" si="1"/>
        <v/>
      </c>
      <c r="J13" s="196">
        <f>' FRAGILITY SURVEY'!U17</f>
        <v>0</v>
      </c>
      <c r="K13" s="189"/>
      <c r="M13" s="309"/>
      <c r="N13" s="310"/>
      <c r="P13" s="356"/>
    </row>
    <row r="14" spans="1:16">
      <c r="B14" s="29" t="str">
        <f>' FRAGILITY SURVEY'!B18</f>
        <v>Deterioration of …</v>
      </c>
      <c r="D14" s="149">
        <f>' FRAGILITY SURVEY'!G18</f>
        <v>0</v>
      </c>
      <c r="E14" s="96"/>
      <c r="F14" s="168">
        <f>' FRAGILITY SURVEY'!P18</f>
        <v>0</v>
      </c>
      <c r="G14" s="96"/>
      <c r="H14" s="264" t="str">
        <f>IFERROR(' FRAGILITY SURVEY'!H18*' FRAGILITY SURVEY'!Q18,"")</f>
        <v/>
      </c>
      <c r="I14" s="266" t="str">
        <f t="shared" si="1"/>
        <v/>
      </c>
      <c r="J14" s="197">
        <f>' FRAGILITY SURVEY'!U18</f>
        <v>0</v>
      </c>
      <c r="K14" s="190"/>
      <c r="M14" s="311"/>
      <c r="N14" s="312"/>
      <c r="P14" s="356"/>
    </row>
    <row r="15" spans="1:16">
      <c r="B15" s="29" t="str">
        <f>' FRAGILITY SURVEY'!B19</f>
        <v>Deterioration of …</v>
      </c>
      <c r="D15" s="149">
        <f>' FRAGILITY SURVEY'!G19</f>
        <v>0</v>
      </c>
      <c r="E15" s="96"/>
      <c r="F15" s="168">
        <f>' FRAGILITY SURVEY'!P19</f>
        <v>0</v>
      </c>
      <c r="G15" s="96"/>
      <c r="H15" s="264" t="str">
        <f>IFERROR(' FRAGILITY SURVEY'!H19*' FRAGILITY SURVEY'!Q19,"")</f>
        <v/>
      </c>
      <c r="I15" s="266" t="str">
        <f t="shared" si="1"/>
        <v/>
      </c>
      <c r="J15" s="197">
        <f>' FRAGILITY SURVEY'!U19</f>
        <v>0</v>
      </c>
      <c r="K15" s="190"/>
      <c r="M15" s="311"/>
      <c r="N15" s="312"/>
      <c r="P15" s="356"/>
    </row>
    <row r="16" spans="1:16" ht="16" thickBot="1">
      <c r="B16" s="29" t="str">
        <f>' FRAGILITY SURVEY'!B20</f>
        <v>Deterioration of …</v>
      </c>
      <c r="D16" s="150">
        <f>' FRAGILITY SURVEY'!G20</f>
        <v>0</v>
      </c>
      <c r="E16" s="123"/>
      <c r="F16" s="170">
        <f>' FRAGILITY SURVEY'!P20</f>
        <v>0</v>
      </c>
      <c r="G16" s="123"/>
      <c r="H16" s="265" t="str">
        <f>IFERROR(' FRAGILITY SURVEY'!H20*' FRAGILITY SURVEY'!Q20,"")</f>
        <v/>
      </c>
      <c r="I16" s="394" t="str">
        <f t="shared" si="1"/>
        <v/>
      </c>
      <c r="J16" s="197">
        <f>' FRAGILITY SURVEY'!U20</f>
        <v>0</v>
      </c>
      <c r="K16" s="193"/>
      <c r="M16" s="311"/>
      <c r="N16" s="312"/>
      <c r="P16" s="356"/>
    </row>
    <row r="17" spans="2:16" ht="17" thickTop="1" thickBot="1">
      <c r="B17" s="29" t="str">
        <f>' FRAGILITY SURVEY'!B21</f>
        <v>Deterioration of …</v>
      </c>
      <c r="D17" s="150">
        <f>' FRAGILITY SURVEY'!G21</f>
        <v>0</v>
      </c>
      <c r="E17" s="123"/>
      <c r="F17" s="170">
        <f>' FRAGILITY SURVEY'!P21</f>
        <v>0</v>
      </c>
      <c r="G17" s="123"/>
      <c r="H17" s="265" t="str">
        <f>IFERROR(' FRAGILITY SURVEY'!H21*' FRAGILITY SURVEY'!Q21,"")</f>
        <v/>
      </c>
      <c r="I17" s="267" t="str">
        <f t="shared" ref="I17" si="3">IF(H17&lt;0.1,"N/A",IF(H17&lt;2.1,"Very Low",IF(H17&lt;4.1,"Low",IF(H17&lt;9.1,"High",IF(H17&lt;16.1,"Very High",IF(H17="",""))))))</f>
        <v/>
      </c>
      <c r="J17" s="200">
        <f>' FRAGILITY SURVEY'!U21</f>
        <v>0</v>
      </c>
      <c r="K17" s="193"/>
      <c r="M17" s="313"/>
      <c r="N17" s="314"/>
      <c r="P17" s="356"/>
    </row>
    <row r="18" spans="2:16" ht="17" thickTop="1" thickBot="1">
      <c r="B18" s="116"/>
      <c r="D18" s="90"/>
      <c r="E18" s="90"/>
      <c r="F18" s="90"/>
      <c r="G18" s="90"/>
      <c r="H18" s="90"/>
      <c r="I18" s="90"/>
      <c r="J18" s="90"/>
      <c r="K18" s="74"/>
      <c r="P18" s="356"/>
    </row>
    <row r="19" spans="2:16" ht="30" thickTop="1" thickBot="1">
      <c r="B19" s="31" t="s">
        <v>6</v>
      </c>
      <c r="D19" s="117" t="e">
        <f>IF(E19&lt;0.1,"N/A",IF(E19&lt;1.1,"Very Low",IF(E19&lt;2.1,"Low",IF(E19&lt;3.1,"High",IF(E19&lt;4.1,"Very High")))))</f>
        <v>#DIV/0!</v>
      </c>
      <c r="E19" s="118" t="e">
        <f>AVERAGE(E20,E26)</f>
        <v>#DIV/0!</v>
      </c>
      <c r="F19" s="118" t="e">
        <f>IF(G19&lt;0.1,"N/A",IF(G19&lt;1.1,"Very Low",IF(G19&lt;2.1,"Low",IF(G19&lt;3.1,"High",IF(G19&lt;4.1,"Very High")))))</f>
        <v>#DIV/0!</v>
      </c>
      <c r="G19" s="118" t="e">
        <f>AVERAGE(G20,G26)</f>
        <v>#DIV/0!</v>
      </c>
      <c r="H19" s="268" t="e">
        <f>AVERAGE(H20,H26)</f>
        <v>#DIV/0!</v>
      </c>
      <c r="I19" s="117" t="e">
        <f t="shared" si="2"/>
        <v>#DIV/0!</v>
      </c>
      <c r="J19" s="208" t="e">
        <f t="shared" ref="J19:J20" si="4">IF(K19&lt;0.1,"",IF(K19&lt;1.1,"Low",IF(K19&lt;2.1,"Moderate",IF(K19&lt;3.1,"Strong"))))</f>
        <v>#DIV/0!</v>
      </c>
      <c r="K19" s="201" t="e">
        <f>AVERAGE(K20,K26)</f>
        <v>#DIV/0!</v>
      </c>
      <c r="P19" s="356"/>
    </row>
    <row r="20" spans="2:16" ht="17" thickTop="1" thickBot="1">
      <c r="B20" s="32" t="s">
        <v>7</v>
      </c>
      <c r="D20" s="119" t="e">
        <f>IF(E20&lt;0.1,"N/A",IF(E20&lt;1.1,"Very Low",IF(E20&lt;2.1,"Low",IF(E20&lt;3.1,"High",IF(E20&lt;4.1,"Very High")))))</f>
        <v>#DIV/0!</v>
      </c>
      <c r="E20" s="120" t="e">
        <f>AVERAGE(' FRAGILITY SURVEY'!H27:H31)</f>
        <v>#DIV/0!</v>
      </c>
      <c r="F20" s="120" t="e">
        <f>IF(G20&lt;0.1,"N/A",IF(G20&lt;1.1,"Very Low",IF(G20&lt;2.1,"Low",IF(G20&lt;3.1,"High",IF(G20&lt;4.1,"Very High")))))</f>
        <v>#DIV/0!</v>
      </c>
      <c r="G20" s="120" t="e">
        <f>AVERAGE(' FRAGILITY SURVEY'!Q27:Q31)</f>
        <v>#DIV/0!</v>
      </c>
      <c r="H20" s="269" t="e">
        <f>AVERAGE(H21:H25)</f>
        <v>#DIV/0!</v>
      </c>
      <c r="I20" s="119" t="e">
        <f t="shared" si="2"/>
        <v>#DIV/0!</v>
      </c>
      <c r="J20" s="209" t="e">
        <f t="shared" si="4"/>
        <v>#DIV/0!</v>
      </c>
      <c r="K20" s="202" t="e">
        <f>AVERAGE(' FRAGILITY SURVEY'!V27:V31)</f>
        <v>#DIV/0!</v>
      </c>
      <c r="P20" s="356"/>
    </row>
    <row r="21" spans="2:16" ht="16" thickTop="1">
      <c r="B21" s="33" t="str">
        <f>' FRAGILITY SURVEY'!B27</f>
        <v>Deterioration of …</v>
      </c>
      <c r="D21" s="151">
        <f>' FRAGILITY SURVEY'!G27</f>
        <v>0</v>
      </c>
      <c r="E21" s="103"/>
      <c r="F21" s="171">
        <f>' FRAGILITY SURVEY'!P27</f>
        <v>0</v>
      </c>
      <c r="G21" s="103"/>
      <c r="H21" s="270" t="str">
        <f>IFERROR(' FRAGILITY SURVEY'!H27*' FRAGILITY SURVEY'!Q27,"")</f>
        <v/>
      </c>
      <c r="I21" s="273" t="str">
        <f>IF(H21&lt;0.1,"N/A",IF(H21&lt;2.1,"Very Low",IF(H21&lt;4.1,"Low",IF(H21&lt;9.1,"High",IF(H21&lt;16.1,"Very High",IF(H21="",""))))))</f>
        <v/>
      </c>
      <c r="J21" s="210">
        <f>' FRAGILITY SURVEY'!U27</f>
        <v>0</v>
      </c>
      <c r="K21" s="203"/>
      <c r="M21" s="315"/>
      <c r="N21" s="316"/>
      <c r="P21" s="356"/>
    </row>
    <row r="22" spans="2:16">
      <c r="B22" s="33" t="str">
        <f>' FRAGILITY SURVEY'!B28</f>
        <v>Deterioration of …</v>
      </c>
      <c r="D22" s="152">
        <f>' FRAGILITY SURVEY'!G28</f>
        <v>0</v>
      </c>
      <c r="E22" s="102"/>
      <c r="F22" s="172">
        <f>' FRAGILITY SURVEY'!P28</f>
        <v>0</v>
      </c>
      <c r="G22" s="102"/>
      <c r="H22" s="270" t="str">
        <f>IFERROR(' FRAGILITY SURVEY'!H28*' FRAGILITY SURVEY'!Q28,"")</f>
        <v/>
      </c>
      <c r="I22" s="273" t="str">
        <f t="shared" ref="I22:I25" si="5">IF(H22&lt;0.1,"N/A",IF(H22&lt;2.1,"Very Low",IF(H22&lt;4.1,"Low",IF(H22&lt;9.1,"High",IF(H22&lt;16.1,"Very High",IF(H22="",""))))))</f>
        <v/>
      </c>
      <c r="J22" s="211">
        <f>' FRAGILITY SURVEY'!U28</f>
        <v>0</v>
      </c>
      <c r="K22" s="204"/>
      <c r="M22" s="317"/>
      <c r="N22" s="318"/>
      <c r="P22" s="356"/>
    </row>
    <row r="23" spans="2:16">
      <c r="B23" s="33" t="str">
        <f>' FRAGILITY SURVEY'!B29</f>
        <v>Deterioration of …</v>
      </c>
      <c r="D23" s="152">
        <f>' FRAGILITY SURVEY'!G29</f>
        <v>0</v>
      </c>
      <c r="E23" s="102"/>
      <c r="F23" s="172">
        <f>' FRAGILITY SURVEY'!P29</f>
        <v>0</v>
      </c>
      <c r="G23" s="102"/>
      <c r="H23" s="270" t="str">
        <f>IFERROR(' FRAGILITY SURVEY'!H29*' FRAGILITY SURVEY'!Q29,"")</f>
        <v/>
      </c>
      <c r="I23" s="273" t="str">
        <f t="shared" si="5"/>
        <v/>
      </c>
      <c r="J23" s="211">
        <f>' FRAGILITY SURVEY'!U29</f>
        <v>0</v>
      </c>
      <c r="K23" s="204"/>
      <c r="M23" s="317"/>
      <c r="N23" s="318"/>
      <c r="P23" s="356"/>
    </row>
    <row r="24" spans="2:16">
      <c r="B24" s="33" t="str">
        <f>' FRAGILITY SURVEY'!B30</f>
        <v>Deterioration of …</v>
      </c>
      <c r="D24" s="152">
        <f>' FRAGILITY SURVEY'!G30</f>
        <v>0</v>
      </c>
      <c r="E24" s="102"/>
      <c r="F24" s="172">
        <f>' FRAGILITY SURVEY'!P30</f>
        <v>0</v>
      </c>
      <c r="G24" s="102"/>
      <c r="H24" s="270" t="str">
        <f>IFERROR(' FRAGILITY SURVEY'!H30*' FRAGILITY SURVEY'!Q30,"")</f>
        <v/>
      </c>
      <c r="I24" s="273" t="str">
        <f t="shared" si="5"/>
        <v/>
      </c>
      <c r="J24" s="211">
        <f>' FRAGILITY SURVEY'!U30</f>
        <v>0</v>
      </c>
      <c r="K24" s="204"/>
      <c r="M24" s="317"/>
      <c r="N24" s="318"/>
      <c r="P24" s="356"/>
    </row>
    <row r="25" spans="2:16" ht="16" thickBot="1">
      <c r="B25" s="33" t="str">
        <f>' FRAGILITY SURVEY'!B31</f>
        <v>Deterioration of …</v>
      </c>
      <c r="D25" s="152">
        <f>' FRAGILITY SURVEY'!G31</f>
        <v>0</v>
      </c>
      <c r="E25" s="102"/>
      <c r="F25" s="172">
        <f>' FRAGILITY SURVEY'!P31</f>
        <v>0</v>
      </c>
      <c r="G25" s="102"/>
      <c r="H25" s="270" t="str">
        <f>IFERROR(' FRAGILITY SURVEY'!H31*' FRAGILITY SURVEY'!Q31,"")</f>
        <v/>
      </c>
      <c r="I25" s="273" t="str">
        <f t="shared" si="5"/>
        <v/>
      </c>
      <c r="J25" s="211">
        <f>' FRAGILITY SURVEY'!U31</f>
        <v>0</v>
      </c>
      <c r="K25" s="204"/>
      <c r="M25" s="319"/>
      <c r="N25" s="320"/>
      <c r="P25" s="356"/>
    </row>
    <row r="26" spans="2:16" ht="17" thickTop="1" thickBot="1">
      <c r="B26" s="32" t="s">
        <v>8</v>
      </c>
      <c r="D26" s="121" t="e">
        <f>IF(E26&lt;0.1,"N/A",IF(E26&lt;1.1,"Very Low",IF(E26&lt;2.1,"Low",IF(E26&lt;3.1,"High",IF(E26&lt;4.1,"Very High")))))</f>
        <v>#DIV/0!</v>
      </c>
      <c r="E26" s="122" t="e">
        <f>AVERAGE(' FRAGILITY SURVEY'!H35:H39)</f>
        <v>#DIV/0!</v>
      </c>
      <c r="F26" s="122" t="e">
        <f>IF(G26&lt;0.1,"N/A",IF(G26&lt;1.1,"Very Low",IF(G26&lt;2.1,"Low",IF(G26&lt;3.1,"High",IF(G26&lt;4.1,"Very High")))))</f>
        <v>#DIV/0!</v>
      </c>
      <c r="G26" s="122" t="e">
        <f>AVERAGE(' FRAGILITY SURVEY'!Q35:Q39)</f>
        <v>#DIV/0!</v>
      </c>
      <c r="H26" s="271" t="e">
        <f>AVERAGE(H27:H31)</f>
        <v>#DIV/0!</v>
      </c>
      <c r="I26" s="121" t="e">
        <f t="shared" si="2"/>
        <v>#DIV/0!</v>
      </c>
      <c r="J26" s="213" t="e">
        <f>IF(K26&lt;0.1,"",IF(K26&lt;1.1,"Low",IF(K26&lt;2.1,"Moderate",IF(K26&lt;3.1,"Strong"))))</f>
        <v>#DIV/0!</v>
      </c>
      <c r="K26" s="206" t="e">
        <f>AVERAGE(' FRAGILITY SURVEY'!V35:V39)</f>
        <v>#DIV/0!</v>
      </c>
      <c r="P26" s="357"/>
    </row>
    <row r="27" spans="2:16" ht="17" thickTop="1" thickBot="1">
      <c r="B27" s="37" t="str">
        <f>' FRAGILITY SURVEY'!B35</f>
        <v>Deterioration of …</v>
      </c>
      <c r="D27" s="154">
        <f>' FRAGILITY SURVEY'!G35</f>
        <v>0</v>
      </c>
      <c r="E27" s="115"/>
      <c r="F27" s="174">
        <f>' FRAGILITY SURVEY'!P35</f>
        <v>0</v>
      </c>
      <c r="G27" s="115"/>
      <c r="H27" s="272" t="str">
        <f>IFERROR(' FRAGILITY SURVEY'!H35*' FRAGILITY SURVEY'!Q35,"")</f>
        <v/>
      </c>
      <c r="I27" s="395" t="str">
        <f>IF(H27&lt;0.1,"N/A",IF(H27&lt;2.1,"Very Low",IF(H27&lt;4.1,"Low",IF(H27&lt;9.1,"High",IF(H27&lt;16.1,"Very High",IF(H27="",""))))))</f>
        <v/>
      </c>
      <c r="J27" s="389">
        <f>' FRAGILITY SURVEY'!U35</f>
        <v>0</v>
      </c>
      <c r="K27" s="207"/>
      <c r="M27" s="315"/>
      <c r="N27" s="316"/>
    </row>
    <row r="28" spans="2:16" ht="17" thickTop="1" thickBot="1">
      <c r="B28" s="37" t="str">
        <f>' FRAGILITY SURVEY'!B36</f>
        <v>Deterioration of …</v>
      </c>
      <c r="D28" s="154">
        <f>' FRAGILITY SURVEY'!G36</f>
        <v>0</v>
      </c>
      <c r="E28" s="115"/>
      <c r="F28" s="174">
        <f>' FRAGILITY SURVEY'!P36</f>
        <v>0</v>
      </c>
      <c r="G28" s="115"/>
      <c r="H28" s="272" t="str">
        <f>IFERROR(' FRAGILITY SURVEY'!H36*' FRAGILITY SURVEY'!Q36,"")</f>
        <v/>
      </c>
      <c r="I28" s="396" t="str">
        <f>IF(H28&lt;0.1,"N/A",IF(H28&lt;2.1,"Very Low",IF(H28&lt;4.1,"Low",IF(H28&lt;9.1,"High",IF(H28&lt;16.1,"Very High",IF(H28="",""))))))</f>
        <v/>
      </c>
      <c r="J28" s="211">
        <f>' FRAGILITY SURVEY'!U36</f>
        <v>0</v>
      </c>
      <c r="K28" s="207"/>
      <c r="M28" s="317"/>
      <c r="N28" s="318"/>
    </row>
    <row r="29" spans="2:16" ht="17" thickTop="1" thickBot="1">
      <c r="B29" s="37" t="str">
        <f>' FRAGILITY SURVEY'!B37</f>
        <v>Deterioration of …</v>
      </c>
      <c r="D29" s="154">
        <f>' FRAGILITY SURVEY'!G37</f>
        <v>0</v>
      </c>
      <c r="E29" s="115"/>
      <c r="F29" s="174">
        <f>' FRAGILITY SURVEY'!P37</f>
        <v>0</v>
      </c>
      <c r="G29" s="115"/>
      <c r="H29" s="272" t="str">
        <f>IFERROR(' FRAGILITY SURVEY'!H37*' FRAGILITY SURVEY'!Q37,"")</f>
        <v/>
      </c>
      <c r="I29" s="396" t="str">
        <f>IF(H29&lt;0.1,"N/A",IF(H29&lt;2.1,"Very Low",IF(H29&lt;4.1,"Low",IF(H29&lt;9.1,"High",IF(H29&lt;16.1,"Very High",IF(H29="",""))))))</f>
        <v/>
      </c>
      <c r="J29" s="211">
        <f>' FRAGILITY SURVEY'!U37</f>
        <v>0</v>
      </c>
      <c r="K29" s="207"/>
      <c r="M29" s="317"/>
      <c r="N29" s="318"/>
    </row>
    <row r="30" spans="2:16" ht="17" thickTop="1" thickBot="1">
      <c r="B30" s="37" t="str">
        <f>' FRAGILITY SURVEY'!B38</f>
        <v>Deterioration of …</v>
      </c>
      <c r="D30" s="154">
        <f>' FRAGILITY SURVEY'!G38</f>
        <v>0</v>
      </c>
      <c r="E30" s="115"/>
      <c r="F30" s="174">
        <f>' FRAGILITY SURVEY'!P38</f>
        <v>0</v>
      </c>
      <c r="G30" s="115"/>
      <c r="H30" s="272" t="str">
        <f>IFERROR(' FRAGILITY SURVEY'!H38*' FRAGILITY SURVEY'!Q38,"")</f>
        <v/>
      </c>
      <c r="I30" s="396" t="str">
        <f>IF(H30&lt;0.1,"N/A",IF(H30&lt;2.1,"Very Low",IF(H30&lt;4.1,"Low",IF(H30&lt;9.1,"High",IF(H30&lt;16.1,"Very High",IF(H30="",""))))))</f>
        <v/>
      </c>
      <c r="J30" s="211">
        <f>' FRAGILITY SURVEY'!U38</f>
        <v>0</v>
      </c>
      <c r="K30" s="207"/>
      <c r="M30" s="317"/>
      <c r="N30" s="318"/>
    </row>
    <row r="31" spans="2:16" ht="17" thickTop="1" thickBot="1">
      <c r="B31" s="37" t="str">
        <f>' FRAGILITY SURVEY'!B39</f>
        <v>Deterioration of …</v>
      </c>
      <c r="D31" s="154">
        <f>' FRAGILITY SURVEY'!G39</f>
        <v>0</v>
      </c>
      <c r="E31" s="115"/>
      <c r="F31" s="174">
        <f>' FRAGILITY SURVEY'!P39</f>
        <v>0</v>
      </c>
      <c r="G31" s="115"/>
      <c r="H31" s="272" t="str">
        <f>IFERROR(' FRAGILITY SURVEY'!H39*' FRAGILITY SURVEY'!Q39,"")</f>
        <v/>
      </c>
      <c r="I31" s="397" t="str">
        <f>IF(H31&lt;0.1,"N/A",IF(H31&lt;2.1,"Very Low",IF(H31&lt;4.1,"Low",IF(H31&lt;9.1,"High",IF(H31&lt;16.1,"Very High",IF(H31="",""))))))</f>
        <v/>
      </c>
      <c r="J31" s="393">
        <f>' FRAGILITY SURVEY'!U39</f>
        <v>0</v>
      </c>
      <c r="K31" s="207"/>
      <c r="M31" s="319"/>
      <c r="N31" s="320"/>
    </row>
    <row r="32" spans="2:16" ht="17" thickTop="1" thickBot="1">
      <c r="B32" s="116"/>
      <c r="D32" s="90"/>
      <c r="E32" s="90"/>
      <c r="F32" s="90"/>
      <c r="G32" s="90"/>
      <c r="H32" s="90"/>
      <c r="I32" s="90"/>
      <c r="J32" s="90"/>
      <c r="K32" s="74"/>
    </row>
    <row r="33" spans="2:14" ht="30" thickTop="1" thickBot="1">
      <c r="B33" s="42" t="s">
        <v>9</v>
      </c>
      <c r="D33" s="108" t="e">
        <f>IF(E33&lt;0.1,"N/A",IF(E33&lt;1.1,"Very Low",IF(E33&lt;2.1,"Low",IF(E33&lt;3.1,"High",IF(E33&lt;4.1,"Very High")))))</f>
        <v>#DIV/0!</v>
      </c>
      <c r="E33" s="109" t="e">
        <f>AVERAGE(E34,E40)</f>
        <v>#DIV/0!</v>
      </c>
      <c r="F33" s="109" t="e">
        <f>IF(G33&lt;0.1,"N/A",IF(G33&lt;1.1,"Very Low",IF(G33&lt;2.1,"Low",IF(G33&lt;3.1,"High",IF(G33&lt;4.1,"Very High")))))</f>
        <v>#DIV/0!</v>
      </c>
      <c r="G33" s="109" t="e">
        <f>AVERAGE(G34,G40)</f>
        <v>#DIV/0!</v>
      </c>
      <c r="H33" s="275" t="e">
        <f>AVERAGE(H34,H40)</f>
        <v>#DIV/0!</v>
      </c>
      <c r="I33" s="108" t="e">
        <f t="shared" si="2"/>
        <v>#DIV/0!</v>
      </c>
      <c r="J33" s="222" t="e">
        <f t="shared" ref="J33:J34" si="6">IF(K33&lt;0.1,"",IF(K33&lt;1.1,"Low",IF(K33&lt;2.1,"Moderate",IF(K33&lt;3.1,"Strong"))))</f>
        <v>#DIV/0!</v>
      </c>
      <c r="K33" s="215" t="e">
        <f>AVERAGE(K34,K40)</f>
        <v>#DIV/0!</v>
      </c>
    </row>
    <row r="34" spans="2:14" ht="17" thickTop="1" thickBot="1">
      <c r="B34" s="43" t="s">
        <v>11</v>
      </c>
      <c r="D34" s="110" t="e">
        <f>IF(E34&lt;0.1,"N/A",IF(E34&lt;1.1,"Very Low",IF(E34&lt;2.1,"Low",IF(E34&lt;3.1,"High",IF(E34&lt;4.1,"Very High")))))</f>
        <v>#DIV/0!</v>
      </c>
      <c r="E34" s="111" t="e">
        <f>AVERAGE(' FRAGILITY SURVEY'!H45:H49)</f>
        <v>#DIV/0!</v>
      </c>
      <c r="F34" s="111" t="e">
        <f>IF(G34&lt;0.1,"N/A",IF(G34&lt;1.1,"Very Low",IF(G34&lt;2.1,"Low",IF(G34&lt;3.1,"High",IF(G34&lt;4.1,"Very High")))))</f>
        <v>#DIV/0!</v>
      </c>
      <c r="G34" s="111" t="e">
        <f>AVERAGE(' FRAGILITY SURVEY'!Q45:Q49)</f>
        <v>#DIV/0!</v>
      </c>
      <c r="H34" s="276" t="e">
        <f>AVERAGE(H35:H39)</f>
        <v>#DIV/0!</v>
      </c>
      <c r="I34" s="110" t="e">
        <f t="shared" si="2"/>
        <v>#DIV/0!</v>
      </c>
      <c r="J34" s="223" t="e">
        <f t="shared" si="6"/>
        <v>#DIV/0!</v>
      </c>
      <c r="K34" s="216" t="e">
        <f>AVERAGE(' FRAGILITY SURVEY'!V45:V49)</f>
        <v>#DIV/0!</v>
      </c>
    </row>
    <row r="35" spans="2:14" ht="16" thickTop="1">
      <c r="B35" s="45" t="str">
        <f>' FRAGILITY SURVEY'!B45</f>
        <v>Deterioration of …</v>
      </c>
      <c r="D35" s="155">
        <f>' FRAGILITY SURVEY'!G45</f>
        <v>0</v>
      </c>
      <c r="E35" s="107"/>
      <c r="F35" s="175">
        <f>' FRAGILITY SURVEY'!P45</f>
        <v>0</v>
      </c>
      <c r="G35" s="107"/>
      <c r="H35" s="277" t="str">
        <f>IFERROR(' FRAGILITY SURVEY'!H45*' FRAGILITY SURVEY'!Q45,"")</f>
        <v/>
      </c>
      <c r="I35" s="398" t="str">
        <f>IF(H35&lt;0.1,"N/A",IF(H35&lt;2.1,"Very Low",IF(H35&lt;4.1,"Low",IF(H35&lt;9.1,"High",IF(H35&lt;16.1,"Very High",IF(H35="",""))))))</f>
        <v/>
      </c>
      <c r="J35" s="224">
        <f>' FRAGILITY SURVEY'!U45</f>
        <v>0</v>
      </c>
      <c r="K35" s="217"/>
      <c r="M35" s="323"/>
      <c r="N35" s="324"/>
    </row>
    <row r="36" spans="2:14">
      <c r="B36" s="45" t="str">
        <f>' FRAGILITY SURVEY'!B46</f>
        <v>Deterioration of …</v>
      </c>
      <c r="D36" s="156">
        <f>' FRAGILITY SURVEY'!G46</f>
        <v>0</v>
      </c>
      <c r="E36" s="105"/>
      <c r="F36" s="176">
        <f>' FRAGILITY SURVEY'!P46</f>
        <v>0</v>
      </c>
      <c r="G36" s="105"/>
      <c r="H36" s="277" t="str">
        <f>IFERROR(' FRAGILITY SURVEY'!H46*' FRAGILITY SURVEY'!Q46,"")</f>
        <v/>
      </c>
      <c r="I36" s="282" t="str">
        <f t="shared" ref="I36:I38" si="7">IF(H36&lt;0.1,"N/A",IF(H36&lt;2.1,"Very Low",IF(H36&lt;4.1,"Low",IF(H36&lt;9.1,"High",IF(H36&lt;16.1,"Very High",IF(H36="",""))))))</f>
        <v/>
      </c>
      <c r="J36" s="225">
        <f>' FRAGILITY SURVEY'!U46</f>
        <v>0</v>
      </c>
      <c r="K36" s="218"/>
      <c r="M36" s="325"/>
      <c r="N36" s="326"/>
    </row>
    <row r="37" spans="2:14">
      <c r="B37" s="45" t="str">
        <f>' FRAGILITY SURVEY'!B47</f>
        <v>Deterioration of …</v>
      </c>
      <c r="D37" s="156">
        <f>' FRAGILITY SURVEY'!G47</f>
        <v>0</v>
      </c>
      <c r="E37" s="105"/>
      <c r="F37" s="176">
        <f>' FRAGILITY SURVEY'!P47</f>
        <v>0</v>
      </c>
      <c r="G37" s="105"/>
      <c r="H37" s="277" t="str">
        <f>IFERROR(' FRAGILITY SURVEY'!H47*' FRAGILITY SURVEY'!Q47,"")</f>
        <v/>
      </c>
      <c r="I37" s="282" t="str">
        <f t="shared" si="7"/>
        <v/>
      </c>
      <c r="J37" s="225">
        <f>' FRAGILITY SURVEY'!U47</f>
        <v>0</v>
      </c>
      <c r="K37" s="218"/>
      <c r="M37" s="325"/>
      <c r="N37" s="326"/>
    </row>
    <row r="38" spans="2:14">
      <c r="B38" s="45" t="str">
        <f>' FRAGILITY SURVEY'!B48</f>
        <v>Deterioration of …</v>
      </c>
      <c r="D38" s="157">
        <f>' FRAGILITY SURVEY'!G48</f>
        <v>0</v>
      </c>
      <c r="E38" s="112"/>
      <c r="F38" s="177">
        <f>' FRAGILITY SURVEY'!P48</f>
        <v>0</v>
      </c>
      <c r="G38" s="112"/>
      <c r="H38" s="277" t="str">
        <f>IFERROR(' FRAGILITY SURVEY'!H48*' FRAGILITY SURVEY'!Q48,"")</f>
        <v/>
      </c>
      <c r="I38" s="399" t="str">
        <f t="shared" si="7"/>
        <v/>
      </c>
      <c r="J38" s="226">
        <f>' FRAGILITY SURVEY'!U48</f>
        <v>0</v>
      </c>
      <c r="K38" s="219"/>
      <c r="M38" s="325"/>
      <c r="N38" s="326"/>
    </row>
    <row r="39" spans="2:14" ht="16" thickBot="1">
      <c r="B39" s="45" t="str">
        <f>' FRAGILITY SURVEY'!B49</f>
        <v>Deterioration of …</v>
      </c>
      <c r="D39" s="157">
        <f>' FRAGILITY SURVEY'!G49</f>
        <v>0</v>
      </c>
      <c r="E39" s="112"/>
      <c r="F39" s="177">
        <f>' FRAGILITY SURVEY'!P49</f>
        <v>0</v>
      </c>
      <c r="G39" s="112"/>
      <c r="H39" s="277" t="str">
        <f>IFERROR(' FRAGILITY SURVEY'!H49*' FRAGILITY SURVEY'!Q49,"")</f>
        <v/>
      </c>
      <c r="I39" s="399" t="str">
        <f t="shared" ref="I39" si="8">IF(H39&lt;0.1,"N/A",IF(H39&lt;2.1,"Very Low",IF(H39&lt;4.1,"Low",IF(H39&lt;9.1,"High",IF(H39&lt;16.1,"Very High",IF(H39="",""))))))</f>
        <v/>
      </c>
      <c r="J39" s="226">
        <f>' FRAGILITY SURVEY'!U49</f>
        <v>0</v>
      </c>
      <c r="K39" s="219"/>
      <c r="M39" s="327"/>
      <c r="N39" s="328"/>
    </row>
    <row r="40" spans="2:14" ht="17" thickTop="1" thickBot="1">
      <c r="B40" s="43" t="s">
        <v>10</v>
      </c>
      <c r="D40" s="113" t="e">
        <f>IF(E40&lt;0.1,"N/A",IF(E40&lt;1.1,"Very Low",IF(E40&lt;2.1,"Low",IF(E40&lt;3.1,"High",IF(E40&lt;4.1,"Very High")))))</f>
        <v>#DIV/0!</v>
      </c>
      <c r="E40" s="114" t="e">
        <f>AVERAGE(' FRAGILITY SURVEY'!H53:H57)</f>
        <v>#DIV/0!</v>
      </c>
      <c r="F40" s="114" t="e">
        <f>IF(G40&lt;0.1,"N/A",IF(G40&lt;1.1,"Very Low",IF(G40&lt;2.1,"Low",IF(G40&lt;3.1,"High",IF(G40&lt;4.1,"Very High")))))</f>
        <v>#DIV/0!</v>
      </c>
      <c r="G40" s="114" t="e">
        <f>AVERAGE(' FRAGILITY SURVEY'!Q53:Q57)</f>
        <v>#DIV/0!</v>
      </c>
      <c r="H40" s="278" t="e">
        <f>AVERAGE(H41:H45)</f>
        <v>#DIV/0!</v>
      </c>
      <c r="I40" s="113" t="e">
        <f t="shared" si="2"/>
        <v>#DIV/0!</v>
      </c>
      <c r="J40" s="227" t="e">
        <f>IF(K40&lt;0.1,"",IF(K40&lt;1.1,"Low",IF(K40&lt;2.1,"Moderate",IF(K40&lt;3.1,"Strong"))))</f>
        <v>#DIV/0!</v>
      </c>
      <c r="K40" s="220" t="e">
        <f>AVERAGE(' FRAGILITY SURVEY'!V53:V57)</f>
        <v>#DIV/0!</v>
      </c>
    </row>
    <row r="41" spans="2:14" ht="16" thickTop="1">
      <c r="B41" s="45" t="str">
        <f>' FRAGILITY SURVEY'!B53</f>
        <v>Deterioration of …</v>
      </c>
      <c r="D41" s="155">
        <f>' FRAGILITY SURVEY'!G53</f>
        <v>0</v>
      </c>
      <c r="E41" s="107"/>
      <c r="F41" s="175">
        <f>' FRAGILITY SURVEY'!P53</f>
        <v>0</v>
      </c>
      <c r="G41" s="107"/>
      <c r="H41" s="277" t="str">
        <f>IFERROR(' FRAGILITY SURVEY'!H53*' FRAGILITY SURVEY'!Q53,"")</f>
        <v/>
      </c>
      <c r="I41" s="398" t="str">
        <f>IF(H41&lt;0.1,"N/A",IF(H41&lt;2.1,"Very Low",IF(H41&lt;4.1,"Low",IF(H41&lt;9.1,"High",IF(H41&lt;16.1,"Very High",IF(H41="",""))))))</f>
        <v/>
      </c>
      <c r="J41" s="224">
        <f>' FRAGILITY SURVEY'!U53</f>
        <v>0</v>
      </c>
      <c r="K41" s="217"/>
      <c r="M41" s="323"/>
      <c r="N41" s="324"/>
    </row>
    <row r="42" spans="2:14" ht="16" thickBot="1">
      <c r="B42" s="45" t="str">
        <f>' FRAGILITY SURVEY'!B54</f>
        <v>Deterioration of …</v>
      </c>
      <c r="D42" s="158">
        <f>' FRAGILITY SURVEY'!G54</f>
        <v>0</v>
      </c>
      <c r="E42" s="106"/>
      <c r="F42" s="178">
        <f>' FRAGILITY SURVEY'!P54</f>
        <v>0</v>
      </c>
      <c r="G42" s="106"/>
      <c r="H42" s="279" t="str">
        <f>IFERROR(' FRAGILITY SURVEY'!H54*' FRAGILITY SURVEY'!Q54,"")</f>
        <v/>
      </c>
      <c r="I42" s="282" t="str">
        <f>IF(H42&lt;0.1,"N/A",IF(H42&lt;2.1,"Very Low",IF(H42&lt;4.1,"Low",IF(H42&lt;9.1,"High",IF(H42&lt;16.1,"Very High",IF(H42="",""))))))</f>
        <v/>
      </c>
      <c r="J42" s="225">
        <f>' FRAGILITY SURVEY'!U54</f>
        <v>0</v>
      </c>
      <c r="K42" s="221"/>
      <c r="M42" s="325"/>
      <c r="N42" s="326"/>
    </row>
    <row r="43" spans="2:14" ht="17" thickTop="1" thickBot="1">
      <c r="B43" s="45" t="str">
        <f>' FRAGILITY SURVEY'!B55</f>
        <v>Deterioration of …</v>
      </c>
      <c r="D43" s="158">
        <f>' FRAGILITY SURVEY'!G55</f>
        <v>0</v>
      </c>
      <c r="E43" s="106"/>
      <c r="F43" s="178">
        <f>' FRAGILITY SURVEY'!P55</f>
        <v>0</v>
      </c>
      <c r="G43" s="106"/>
      <c r="H43" s="279" t="str">
        <f>IFERROR(' FRAGILITY SURVEY'!H55*' FRAGILITY SURVEY'!Q55,"")</f>
        <v/>
      </c>
      <c r="I43" s="282" t="str">
        <f>IF(H43&lt;0.1,"N/A",IF(H43&lt;2.1,"Very Low",IF(H43&lt;4.1,"Low",IF(H43&lt;9.1,"High",IF(H43&lt;16.1,"Very High",IF(H43="",""))))))</f>
        <v/>
      </c>
      <c r="J43" s="225">
        <f>' FRAGILITY SURVEY'!U55</f>
        <v>0</v>
      </c>
      <c r="K43" s="221"/>
      <c r="M43" s="325"/>
      <c r="N43" s="326"/>
    </row>
    <row r="44" spans="2:14" ht="17" thickTop="1" thickBot="1">
      <c r="B44" s="45" t="str">
        <f>' FRAGILITY SURVEY'!B56</f>
        <v>Deterioration of …</v>
      </c>
      <c r="D44" s="158">
        <f>' FRAGILITY SURVEY'!G56</f>
        <v>0</v>
      </c>
      <c r="E44" s="106"/>
      <c r="F44" s="178">
        <f>' FRAGILITY SURVEY'!P56</f>
        <v>0</v>
      </c>
      <c r="G44" s="106"/>
      <c r="H44" s="279" t="str">
        <f>IFERROR(' FRAGILITY SURVEY'!H56*' FRAGILITY SURVEY'!Q56,"")</f>
        <v/>
      </c>
      <c r="I44" s="282" t="str">
        <f>IF(H44&lt;0.1,"N/A",IF(H44&lt;2.1,"Very Low",IF(H44&lt;4.1,"Low",IF(H44&lt;9.1,"High",IF(H44&lt;16.1,"Very High",IF(H44="",""))))))</f>
        <v/>
      </c>
      <c r="J44" s="225">
        <f>' FRAGILITY SURVEY'!U56</f>
        <v>0</v>
      </c>
      <c r="K44" s="221"/>
      <c r="M44" s="325"/>
      <c r="N44" s="326"/>
    </row>
    <row r="45" spans="2:14" ht="17" thickTop="1" thickBot="1">
      <c r="B45" s="45" t="str">
        <f>' FRAGILITY SURVEY'!B57</f>
        <v>Deterioration of …</v>
      </c>
      <c r="D45" s="158">
        <f>' FRAGILITY SURVEY'!G57</f>
        <v>0</v>
      </c>
      <c r="E45" s="106"/>
      <c r="F45" s="178">
        <f>' FRAGILITY SURVEY'!P57</f>
        <v>0</v>
      </c>
      <c r="G45" s="106"/>
      <c r="H45" s="279" t="str">
        <f>IFERROR(' FRAGILITY SURVEY'!H57*' FRAGILITY SURVEY'!Q57,"")</f>
        <v/>
      </c>
      <c r="I45" s="284" t="str">
        <f>IF(H45&lt;0.1,"N/A",IF(H45&lt;2.1,"Very Low",IF(H45&lt;4.1,"Low",IF(H45&lt;9.1,"High",IF(H45&lt;16.1,"Very High",IF(H45="",""))))))</f>
        <v/>
      </c>
      <c r="J45" s="228">
        <f>' FRAGILITY SURVEY'!U57</f>
        <v>0</v>
      </c>
      <c r="K45" s="221"/>
      <c r="M45" s="327"/>
      <c r="N45" s="328"/>
    </row>
    <row r="46" spans="2:14" ht="17" thickTop="1" thickBot="1">
      <c r="B46" s="116"/>
      <c r="D46" s="90"/>
      <c r="E46" s="90"/>
      <c r="F46" s="90"/>
      <c r="G46" s="90"/>
      <c r="H46" s="90"/>
      <c r="I46" s="90"/>
      <c r="J46" s="90"/>
      <c r="K46" s="74"/>
    </row>
    <row r="47" spans="2:14" ht="30" thickTop="1" thickBot="1">
      <c r="B47" s="51" t="s">
        <v>12</v>
      </c>
      <c r="D47" s="130" t="e">
        <f>IF(E47&lt;0.1,"N/A",IF(E47&lt;1.1,"Very Low",IF(E47&lt;2.1,"Low",IF(E47&lt;3.1,"High",IF(E47&lt;4.1,"Very High")))))</f>
        <v>#DIV/0!</v>
      </c>
      <c r="E47" s="131" t="e">
        <f>AVERAGE(E48,E54)</f>
        <v>#DIV/0!</v>
      </c>
      <c r="F47" s="131" t="e">
        <f>IF(G47&lt;0.1,"N/A",IF(G47&lt;1.1,"Very Low",IF(G47&lt;2.1,"Low",IF(G47&lt;3.1,"High",IF(G47&lt;4.1,"Very High")))))</f>
        <v>#DIV/0!</v>
      </c>
      <c r="G47" s="131" t="e">
        <f>AVERAGE(G48,G54)</f>
        <v>#DIV/0!</v>
      </c>
      <c r="H47" s="285" t="e">
        <f>AVERAGE(H48,H54)</f>
        <v>#DIV/0!</v>
      </c>
      <c r="I47" s="130" t="e">
        <f t="shared" si="2"/>
        <v>#DIV/0!</v>
      </c>
      <c r="J47" s="236" t="e">
        <f t="shared" ref="J47:J48" si="9">IF(K47&lt;0.1,"",IF(K47&lt;1.1,"Low",IF(K47&lt;2.1,"Moderate",IF(K47&lt;3.1,"Strong"))))</f>
        <v>#DIV/0!</v>
      </c>
      <c r="K47" s="229" t="e">
        <f>AVERAGE(K48,K54)</f>
        <v>#DIV/0!</v>
      </c>
    </row>
    <row r="48" spans="2:14" ht="17" thickTop="1" thickBot="1">
      <c r="B48" s="52" t="s">
        <v>15</v>
      </c>
      <c r="D48" s="132" t="e">
        <f>IF(E48&lt;0.1,"N/A",IF(E48&lt;1.1,"Very Low",IF(E48&lt;2.1,"Low",IF(E48&lt;3.1,"High",IF(E48&lt;4.1,"Very High")))))</f>
        <v>#DIV/0!</v>
      </c>
      <c r="E48" s="133" t="e">
        <f>AVERAGE(' FRAGILITY SURVEY'!H63:H67)</f>
        <v>#DIV/0!</v>
      </c>
      <c r="F48" s="133" t="e">
        <f>IF(G48&lt;0.1,"N/A",IF(G48&lt;1.1,"Very Low",IF(G48&lt;2.1,"Low",IF(G48&lt;3.1,"High",IF(G48&lt;4.1,"Very High")))))</f>
        <v>#DIV/0!</v>
      </c>
      <c r="G48" s="133" t="e">
        <f>AVERAGE(' FRAGILITY SURVEY'!Q63:Q67)</f>
        <v>#DIV/0!</v>
      </c>
      <c r="H48" s="286" t="e">
        <f>AVERAGE(H49:H53)</f>
        <v>#DIV/0!</v>
      </c>
      <c r="I48" s="132" t="e">
        <f t="shared" si="2"/>
        <v>#DIV/0!</v>
      </c>
      <c r="J48" s="237" t="e">
        <f t="shared" si="9"/>
        <v>#DIV/0!</v>
      </c>
      <c r="K48" s="230" t="e">
        <f>AVERAGE(' FRAGILITY SURVEY'!V63:V67)</f>
        <v>#DIV/0!</v>
      </c>
    </row>
    <row r="49" spans="2:14" ht="16" thickTop="1">
      <c r="B49" s="53" t="str">
        <f>' FRAGILITY SURVEY'!B63</f>
        <v>Deterioration of …</v>
      </c>
      <c r="D49" s="159">
        <f>' FRAGILITY SURVEY'!G63</f>
        <v>0</v>
      </c>
      <c r="E49" s="129"/>
      <c r="F49" s="179">
        <f>' FRAGILITY SURVEY'!P63</f>
        <v>0</v>
      </c>
      <c r="G49" s="129"/>
      <c r="H49" s="287" t="str">
        <f>IFERROR(' FRAGILITY SURVEY'!H63*' FRAGILITY SURVEY'!Q63,"")</f>
        <v/>
      </c>
      <c r="I49" s="290" t="str">
        <f>IF(H49&lt;0.1,"N/A",IF(H49&lt;2.1,"Very Low",IF(H49&lt;4.1,"Low",IF(H49&lt;9.1,"High",IF(H49&lt;16.1,"Very High",IF(H49="",""))))))</f>
        <v/>
      </c>
      <c r="J49" s="238">
        <f>' FRAGILITY SURVEY'!U63</f>
        <v>0</v>
      </c>
      <c r="K49" s="231"/>
      <c r="M49" s="329"/>
      <c r="N49" s="330"/>
    </row>
    <row r="50" spans="2:14">
      <c r="B50" s="53" t="str">
        <f>' FRAGILITY SURVEY'!B64</f>
        <v>Deterioration of …</v>
      </c>
      <c r="D50" s="160">
        <f>' FRAGILITY SURVEY'!G64</f>
        <v>0</v>
      </c>
      <c r="E50" s="127"/>
      <c r="F50" s="180">
        <f>' FRAGILITY SURVEY'!P64</f>
        <v>0</v>
      </c>
      <c r="G50" s="127"/>
      <c r="H50" s="287" t="str">
        <f>IFERROR(' FRAGILITY SURVEY'!H64*' FRAGILITY SURVEY'!Q64,"")</f>
        <v/>
      </c>
      <c r="I50" s="290" t="str">
        <f t="shared" ref="I50:I52" si="10">IF(H50&lt;0.1,"N/A",IF(H50&lt;2.1,"Very Low",IF(H50&lt;4.1,"Low",IF(H50&lt;9.1,"High",IF(H50&lt;16.1,"Very High",IF(H50="",""))))))</f>
        <v/>
      </c>
      <c r="J50" s="239">
        <f>' FRAGILITY SURVEY'!U64</f>
        <v>0</v>
      </c>
      <c r="K50" s="232"/>
      <c r="M50" s="331"/>
      <c r="N50" s="332"/>
    </row>
    <row r="51" spans="2:14">
      <c r="B51" s="53" t="str">
        <f>' FRAGILITY SURVEY'!B65</f>
        <v>Deterioration of …</v>
      </c>
      <c r="D51" s="160">
        <f>' FRAGILITY SURVEY'!G65</f>
        <v>0</v>
      </c>
      <c r="E51" s="127"/>
      <c r="F51" s="180">
        <f>' FRAGILITY SURVEY'!P65</f>
        <v>0</v>
      </c>
      <c r="G51" s="127"/>
      <c r="H51" s="287" t="str">
        <f>IFERROR(' FRAGILITY SURVEY'!H65*' FRAGILITY SURVEY'!Q65,"")</f>
        <v/>
      </c>
      <c r="I51" s="290" t="str">
        <f t="shared" si="10"/>
        <v/>
      </c>
      <c r="J51" s="239">
        <f>' FRAGILITY SURVEY'!U65</f>
        <v>0</v>
      </c>
      <c r="K51" s="232"/>
      <c r="M51" s="331"/>
      <c r="N51" s="332"/>
    </row>
    <row r="52" spans="2:14">
      <c r="B52" s="53" t="str">
        <f>' FRAGILITY SURVEY'!B66</f>
        <v>Deterioration of …</v>
      </c>
      <c r="D52" s="161">
        <f>' FRAGILITY SURVEY'!G66</f>
        <v>0</v>
      </c>
      <c r="E52" s="134"/>
      <c r="F52" s="181">
        <f>' FRAGILITY SURVEY'!P66</f>
        <v>0</v>
      </c>
      <c r="G52" s="134"/>
      <c r="H52" s="287" t="str">
        <f>IFERROR(' FRAGILITY SURVEY'!H66*' FRAGILITY SURVEY'!Q66,"")</f>
        <v/>
      </c>
      <c r="I52" s="290" t="str">
        <f t="shared" si="10"/>
        <v/>
      </c>
      <c r="J52" s="240">
        <f>' FRAGILITY SURVEY'!U66</f>
        <v>0</v>
      </c>
      <c r="K52" s="233"/>
      <c r="M52" s="331"/>
      <c r="N52" s="332"/>
    </row>
    <row r="53" spans="2:14" ht="16" thickBot="1">
      <c r="B53" s="53" t="str">
        <f>' FRAGILITY SURVEY'!B67</f>
        <v>Deterioration of …</v>
      </c>
      <c r="D53" s="161">
        <f>' FRAGILITY SURVEY'!G67</f>
        <v>0</v>
      </c>
      <c r="E53" s="134"/>
      <c r="F53" s="181">
        <f>' FRAGILITY SURVEY'!P67</f>
        <v>0</v>
      </c>
      <c r="G53" s="134"/>
      <c r="H53" s="287" t="str">
        <f>IFERROR(' FRAGILITY SURVEY'!H67*' FRAGILITY SURVEY'!Q67,"")</f>
        <v/>
      </c>
      <c r="I53" s="290" t="str">
        <f t="shared" ref="I53" si="11">IF(H53&lt;0.1,"N/A",IF(H53&lt;2.1,"Very Low",IF(H53&lt;4.1,"Low",IF(H53&lt;9.1,"High",IF(H53&lt;16.1,"Very High",IF(H53="",""))))))</f>
        <v/>
      </c>
      <c r="J53" s="240">
        <f>' FRAGILITY SURVEY'!U67</f>
        <v>0</v>
      </c>
      <c r="K53" s="233"/>
      <c r="M53" s="333"/>
      <c r="N53" s="334"/>
    </row>
    <row r="54" spans="2:14" ht="32" thickTop="1" thickBot="1">
      <c r="B54" s="52" t="s">
        <v>13</v>
      </c>
      <c r="D54" s="135" t="e">
        <f>IF(E54&lt;0.1,"N/A",IF(E54&lt;1.1,"Very Low",IF(E54&lt;2.1,"Low",IF(E54&lt;3.1,"High",IF(E54&lt;4.1,"Very High")))))</f>
        <v>#DIV/0!</v>
      </c>
      <c r="E54" s="136" t="e">
        <f>AVERAGE(' FRAGILITY SURVEY'!H71:H75)</f>
        <v>#DIV/0!</v>
      </c>
      <c r="F54" s="136" t="e">
        <f>IF(G54&lt;0.1,"N/A",IF(G54&lt;1.1,"Very Low",IF(G54&lt;2.1,"Low",IF(G54&lt;3.1,"High",IF(G54&lt;4.1,"Very High")))))</f>
        <v>#DIV/0!</v>
      </c>
      <c r="G54" s="136" t="e">
        <f>AVERAGE(' FRAGILITY SURVEY'!Q71:Q75)</f>
        <v>#DIV/0!</v>
      </c>
      <c r="H54" s="288" t="e">
        <f>AVERAGE(H55:H59)</f>
        <v>#DIV/0!</v>
      </c>
      <c r="I54" s="135" t="e">
        <f t="shared" si="2"/>
        <v>#DIV/0!</v>
      </c>
      <c r="J54" s="241" t="e">
        <f>IF(K54&lt;0.1,"",IF(K54&lt;1.1,"Low",IF(K54&lt;2.1,"Moderate",IF(K54&lt;3.1,"Strong"))))</f>
        <v>#DIV/0!</v>
      </c>
      <c r="K54" s="234" t="e">
        <f>AVERAGE(' FRAGILITY SURVEY'!V71:V75)</f>
        <v>#DIV/0!</v>
      </c>
    </row>
    <row r="55" spans="2:14" ht="16" thickTop="1">
      <c r="B55" s="53" t="str">
        <f>' FRAGILITY SURVEY'!B71</f>
        <v>Deterioration of …</v>
      </c>
      <c r="D55" s="159">
        <f>' FRAGILITY SURVEY'!G71</f>
        <v>0</v>
      </c>
      <c r="E55" s="129"/>
      <c r="F55" s="179">
        <f>' FRAGILITY SURVEY'!P71</f>
        <v>0</v>
      </c>
      <c r="G55" s="129"/>
      <c r="H55" s="287" t="str">
        <f>IFERROR(' FRAGILITY SURVEY'!H71*' FRAGILITY SURVEY'!Q71,"")</f>
        <v/>
      </c>
      <c r="I55" s="290" t="str">
        <f>IF(H55&lt;0.1,"N/A",IF(H55&lt;2.1,"Very Low",IF(H55&lt;4.1,"Low",IF(H55&lt;9.1,"High",IF(H55&lt;16.1,"Very High",IF(H55="",""))))))</f>
        <v/>
      </c>
      <c r="J55" s="238">
        <f>' FRAGILITY SURVEY'!U71</f>
        <v>0</v>
      </c>
      <c r="K55" s="231"/>
      <c r="M55" s="329"/>
      <c r="N55" s="330"/>
    </row>
    <row r="56" spans="2:14">
      <c r="B56" s="53" t="str">
        <f>' FRAGILITY SURVEY'!B72</f>
        <v>Deterioration of …</v>
      </c>
      <c r="D56" s="160">
        <f>' FRAGILITY SURVEY'!G72</f>
        <v>0</v>
      </c>
      <c r="E56" s="127"/>
      <c r="F56" s="180">
        <f>' FRAGILITY SURVEY'!P72</f>
        <v>0</v>
      </c>
      <c r="G56" s="127"/>
      <c r="H56" s="287" t="str">
        <f>IFERROR(' FRAGILITY SURVEY'!H72*' FRAGILITY SURVEY'!Q72,"")</f>
        <v/>
      </c>
      <c r="I56" s="290" t="str">
        <f t="shared" ref="I56:I58" si="12">IF(H56&lt;0.1,"N/A",IF(H56&lt;2.1,"Very Low",IF(H56&lt;4.1,"Low",IF(H56&lt;9.1,"High",IF(H56&lt;16.1,"Very High",IF(H56="",""))))))</f>
        <v/>
      </c>
      <c r="J56" s="239">
        <f>' FRAGILITY SURVEY'!U72</f>
        <v>0</v>
      </c>
      <c r="K56" s="232"/>
      <c r="M56" s="331"/>
      <c r="N56" s="332"/>
    </row>
    <row r="57" spans="2:14">
      <c r="B57" s="53" t="str">
        <f>' FRAGILITY SURVEY'!B73</f>
        <v>Deterioration of …</v>
      </c>
      <c r="D57" s="160">
        <f>' FRAGILITY SURVEY'!G73</f>
        <v>0</v>
      </c>
      <c r="E57" s="127"/>
      <c r="F57" s="180">
        <f>' FRAGILITY SURVEY'!P73</f>
        <v>0</v>
      </c>
      <c r="G57" s="127"/>
      <c r="H57" s="287" t="str">
        <f>IFERROR(' FRAGILITY SURVEY'!H73*' FRAGILITY SURVEY'!Q73,"")</f>
        <v/>
      </c>
      <c r="I57" s="290" t="str">
        <f t="shared" si="12"/>
        <v/>
      </c>
      <c r="J57" s="239">
        <f>' FRAGILITY SURVEY'!U73</f>
        <v>0</v>
      </c>
      <c r="K57" s="232"/>
      <c r="M57" s="331"/>
      <c r="N57" s="332"/>
    </row>
    <row r="58" spans="2:14" ht="16" thickBot="1">
      <c r="B58" s="53" t="str">
        <f>' FRAGILITY SURVEY'!B74</f>
        <v>Deterioration of …</v>
      </c>
      <c r="D58" s="162">
        <f>' FRAGILITY SURVEY'!G74</f>
        <v>0</v>
      </c>
      <c r="E58" s="128"/>
      <c r="F58" s="182">
        <f>' FRAGILITY SURVEY'!P74</f>
        <v>0</v>
      </c>
      <c r="G58" s="128"/>
      <c r="H58" s="289" t="str">
        <f>IFERROR(' FRAGILITY SURVEY'!H74*' FRAGILITY SURVEY'!Q74,"")</f>
        <v/>
      </c>
      <c r="I58" s="400" t="str">
        <f t="shared" si="12"/>
        <v/>
      </c>
      <c r="J58" s="239">
        <f>' FRAGILITY SURVEY'!U74</f>
        <v>0</v>
      </c>
      <c r="K58" s="235"/>
      <c r="M58" s="331"/>
      <c r="N58" s="332"/>
    </row>
    <row r="59" spans="2:14" ht="17" thickTop="1" thickBot="1">
      <c r="B59" s="53" t="str">
        <f>' FRAGILITY SURVEY'!B75</f>
        <v>Deterioration of …</v>
      </c>
      <c r="D59" s="162">
        <f>' FRAGILITY SURVEY'!G75</f>
        <v>0</v>
      </c>
      <c r="E59" s="128"/>
      <c r="F59" s="182">
        <f>' FRAGILITY SURVEY'!P75</f>
        <v>0</v>
      </c>
      <c r="G59" s="128"/>
      <c r="H59" s="289" t="str">
        <f>IFERROR(' FRAGILITY SURVEY'!H75*' FRAGILITY SURVEY'!Q75,"")</f>
        <v/>
      </c>
      <c r="I59" s="291" t="str">
        <f t="shared" ref="I59" si="13">IF(H59&lt;0.1,"N/A",IF(H59&lt;2.1,"Very Low",IF(H59&lt;4.1,"Low",IF(H59&lt;9.1,"High",IF(H59&lt;16.1,"Very High",IF(H59="",""))))))</f>
        <v/>
      </c>
      <c r="J59" s="242">
        <f>' FRAGILITY SURVEY'!U75</f>
        <v>0</v>
      </c>
      <c r="K59" s="235"/>
      <c r="M59" s="333"/>
      <c r="N59" s="334"/>
    </row>
    <row r="60" spans="2:14" ht="17" thickTop="1" thickBot="1">
      <c r="B60" s="116"/>
      <c r="D60" s="90"/>
      <c r="E60" s="90"/>
      <c r="F60" s="90"/>
      <c r="G60" s="90"/>
      <c r="H60" s="90"/>
      <c r="I60" s="90"/>
      <c r="J60" s="90"/>
    </row>
    <row r="61" spans="2:14" ht="30" thickTop="1" thickBot="1">
      <c r="B61" s="61" t="s">
        <v>14</v>
      </c>
      <c r="D61" s="140" t="e">
        <f>IF(E61&lt;0.1,"N/A",IF(E61&lt;1.1,"Very Low",IF(E61&lt;2.1,"Low",IF(E61&lt;3.1,"High",IF(E61&lt;4.1,"Very High")))))</f>
        <v>#DIV/0!</v>
      </c>
      <c r="E61" s="141" t="e">
        <f>AVERAGE(E62,E68)</f>
        <v>#DIV/0!</v>
      </c>
      <c r="F61" s="141" t="e">
        <f>IF(G61&lt;0.1,"N/A",IF(G61&lt;1.1,"Very Low",IF(G61&lt;2.1,"Low",IF(G61&lt;3.1,"High",IF(G61&lt;4.1,"Very High")))))</f>
        <v>#DIV/0!</v>
      </c>
      <c r="G61" s="141" t="e">
        <f>AVERAGE(G62,G68)</f>
        <v>#DIV/0!</v>
      </c>
      <c r="H61" s="292" t="e">
        <f>AVERAGE(H62,H68)</f>
        <v>#DIV/0!</v>
      </c>
      <c r="I61" s="140" t="e">
        <f t="shared" si="2"/>
        <v>#DIV/0!</v>
      </c>
      <c r="J61" s="250" t="e">
        <f t="shared" ref="J61:J62" si="14">IF(K61&lt;0.1,"",IF(K61&lt;1.1,"Low",IF(K61&lt;2.1,"Moderate",IF(K61&lt;3.1,"Strong"))))</f>
        <v>#DIV/0!</v>
      </c>
      <c r="K61" s="243" t="e">
        <f>AVERAGE(K62,K68)</f>
        <v>#DIV/0!</v>
      </c>
    </row>
    <row r="62" spans="2:14" ht="17" thickTop="1" thickBot="1">
      <c r="B62" s="62" t="s">
        <v>64</v>
      </c>
      <c r="D62" s="142" t="e">
        <f>IF(E62&lt;0.1,"N/A",IF(E62&lt;1.1,"Very Low",IF(E62&lt;2.1,"Low",IF(E62&lt;3.1,"High",IF(E62&lt;4.1,"Very High")))))</f>
        <v>#DIV/0!</v>
      </c>
      <c r="E62" s="143" t="e">
        <f>AVERAGE(' FRAGILITY SURVEY'!H81:H85)</f>
        <v>#DIV/0!</v>
      </c>
      <c r="F62" s="143" t="e">
        <f>IF(G62&lt;0.1,"N/A",IF(G62&lt;1.1,"Very Low",IF(G62&lt;2.1,"Low",IF(G62&lt;3.1,"High",IF(G62&lt;4.1,"Very High")))))</f>
        <v>#DIV/0!</v>
      </c>
      <c r="G62" s="143" t="e">
        <f>AVERAGE(' FRAGILITY SURVEY'!Q81:Q85)</f>
        <v>#DIV/0!</v>
      </c>
      <c r="H62" s="293" t="e">
        <f>AVERAGE(H63:H67)</f>
        <v>#DIV/0!</v>
      </c>
      <c r="I62" s="142" t="e">
        <f t="shared" si="2"/>
        <v>#DIV/0!</v>
      </c>
      <c r="J62" s="251" t="e">
        <f t="shared" si="14"/>
        <v>#DIV/0!</v>
      </c>
      <c r="K62" s="244" t="e">
        <f>AVERAGE(' FRAGILITY SURVEY'!V81:V85)</f>
        <v>#DIV/0!</v>
      </c>
    </row>
    <row r="63" spans="2:14" ht="16" thickTop="1">
      <c r="B63" s="63" t="str">
        <f>' FRAGILITY SURVEY'!B81</f>
        <v>Deterioration of …</v>
      </c>
      <c r="D63" s="163">
        <f>' FRAGILITY SURVEY'!G81</f>
        <v>0</v>
      </c>
      <c r="E63" s="139"/>
      <c r="F63" s="183">
        <f>' FRAGILITY SURVEY'!P81</f>
        <v>0</v>
      </c>
      <c r="G63" s="139"/>
      <c r="H63" s="294" t="str">
        <f>IFERROR(' FRAGILITY SURVEY'!H81*' FRAGILITY SURVEY'!Q81,"")</f>
        <v/>
      </c>
      <c r="I63" s="297" t="str">
        <f>IF(H63&lt;0.1,"N/A",IF(H63&lt;2.1,"Very Low",IF(H63&lt;4.1,"Low",IF(H63&lt;9.1,"High",IF(H63&lt;16.1,"Very High",IF(H63="",""))))))</f>
        <v/>
      </c>
      <c r="J63" s="252">
        <f>' FRAGILITY SURVEY'!U81</f>
        <v>0</v>
      </c>
      <c r="K63" s="245"/>
      <c r="M63" s="335"/>
      <c r="N63" s="336"/>
    </row>
    <row r="64" spans="2:14">
      <c r="B64" s="63" t="str">
        <f>' FRAGILITY SURVEY'!B82</f>
        <v>Deterioration of …</v>
      </c>
      <c r="D64" s="164">
        <f>' FRAGILITY SURVEY'!G82</f>
        <v>0</v>
      </c>
      <c r="E64" s="137"/>
      <c r="F64" s="184">
        <f>' FRAGILITY SURVEY'!P82</f>
        <v>0</v>
      </c>
      <c r="G64" s="137"/>
      <c r="H64" s="294" t="str">
        <f>IFERROR(' FRAGILITY SURVEY'!H82*' FRAGILITY SURVEY'!Q82,"")</f>
        <v/>
      </c>
      <c r="I64" s="297" t="str">
        <f t="shared" ref="I64:I66" si="15">IF(H64&lt;0.1,"N/A",IF(H64&lt;2.1,"Very Low",IF(H64&lt;4.1,"Low",IF(H64&lt;9.1,"High",IF(H64&lt;16.1,"Very High",IF(H64="",""))))))</f>
        <v/>
      </c>
      <c r="J64" s="253">
        <f>' FRAGILITY SURVEY'!U82</f>
        <v>0</v>
      </c>
      <c r="K64" s="246"/>
      <c r="M64" s="337"/>
      <c r="N64" s="338"/>
    </row>
    <row r="65" spans="1:14">
      <c r="B65" s="63" t="str">
        <f>' FRAGILITY SURVEY'!B83</f>
        <v>Deterioration of …</v>
      </c>
      <c r="D65" s="164">
        <f>' FRAGILITY SURVEY'!G83</f>
        <v>0</v>
      </c>
      <c r="E65" s="137"/>
      <c r="F65" s="184">
        <f>' FRAGILITY SURVEY'!P83</f>
        <v>0</v>
      </c>
      <c r="G65" s="137"/>
      <c r="H65" s="294" t="str">
        <f>IFERROR(' FRAGILITY SURVEY'!H83*' FRAGILITY SURVEY'!Q83,"")</f>
        <v/>
      </c>
      <c r="I65" s="297" t="str">
        <f t="shared" si="15"/>
        <v/>
      </c>
      <c r="J65" s="253">
        <f>' FRAGILITY SURVEY'!U83</f>
        <v>0</v>
      </c>
      <c r="K65" s="246"/>
      <c r="M65" s="337"/>
      <c r="N65" s="338"/>
    </row>
    <row r="66" spans="1:14">
      <c r="B66" s="63" t="str">
        <f>' FRAGILITY SURVEY'!B84</f>
        <v>Deterioration of …</v>
      </c>
      <c r="D66" s="165">
        <f>' FRAGILITY SURVEY'!G84</f>
        <v>0</v>
      </c>
      <c r="E66" s="144"/>
      <c r="F66" s="185">
        <f>' FRAGILITY SURVEY'!P84</f>
        <v>0</v>
      </c>
      <c r="G66" s="144"/>
      <c r="H66" s="294" t="str">
        <f>IFERROR(' FRAGILITY SURVEY'!H84*' FRAGILITY SURVEY'!Q84,"")</f>
        <v/>
      </c>
      <c r="I66" s="297" t="str">
        <f t="shared" si="15"/>
        <v/>
      </c>
      <c r="J66" s="254">
        <f>' FRAGILITY SURVEY'!U84</f>
        <v>0</v>
      </c>
      <c r="K66" s="247"/>
      <c r="M66" s="337"/>
      <c r="N66" s="338"/>
    </row>
    <row r="67" spans="1:14" ht="16" thickBot="1">
      <c r="B67" s="63" t="str">
        <f>' FRAGILITY SURVEY'!B85</f>
        <v>Deterioration of …</v>
      </c>
      <c r="D67" s="165">
        <f>' FRAGILITY SURVEY'!G85</f>
        <v>0</v>
      </c>
      <c r="E67" s="144"/>
      <c r="F67" s="185">
        <f>' FRAGILITY SURVEY'!P85</f>
        <v>0</v>
      </c>
      <c r="G67" s="144"/>
      <c r="H67" s="294" t="str">
        <f>IFERROR(' FRAGILITY SURVEY'!H85*' FRAGILITY SURVEY'!Q85,"")</f>
        <v/>
      </c>
      <c r="I67" s="297" t="str">
        <f t="shared" ref="I67" si="16">IF(H67&lt;0.1,"N/A",IF(H67&lt;2.1,"Very Low",IF(H67&lt;4.1,"Low",IF(H67&lt;9.1,"High",IF(H67&lt;16.1,"Very High",IF(H67="",""))))))</f>
        <v/>
      </c>
      <c r="J67" s="254">
        <f>' FRAGILITY SURVEY'!U85</f>
        <v>0</v>
      </c>
      <c r="K67" s="247"/>
      <c r="M67" s="339"/>
      <c r="N67" s="340"/>
    </row>
    <row r="68" spans="1:14" ht="17" thickTop="1" thickBot="1">
      <c r="B68" s="67" t="s">
        <v>65</v>
      </c>
      <c r="D68" s="145" t="e">
        <f>IF(E68&lt;0.1,"N/A",IF(E68&lt;1.1,"Very Low",IF(E68&lt;2.1,"Low",IF(E68&lt;3.1,"High",IF(E68&lt;4.1,"Very High")))))</f>
        <v>#DIV/0!</v>
      </c>
      <c r="E68" s="146" t="e">
        <f>AVERAGE(' FRAGILITY SURVEY'!H89:H93)</f>
        <v>#DIV/0!</v>
      </c>
      <c r="F68" s="146" t="e">
        <f>IF(G68&lt;0.1,"N/A",IF(G68&lt;1.1,"Very Low",IF(G68&lt;2.1,"Low",IF(G68&lt;3.1,"High",IF(G68&lt;4.1,"Very High")))))</f>
        <v>#DIV/0!</v>
      </c>
      <c r="G68" s="146" t="e">
        <f>AVERAGE(' FRAGILITY SURVEY'!Q89:Q93)</f>
        <v>#DIV/0!</v>
      </c>
      <c r="H68" s="295" t="e">
        <f>AVERAGE(H69:H73)</f>
        <v>#DIV/0!</v>
      </c>
      <c r="I68" s="145" t="e">
        <f t="shared" si="2"/>
        <v>#DIV/0!</v>
      </c>
      <c r="J68" s="255" t="e">
        <f>IF(K68&lt;0.1,"",IF(K68&lt;1.1,"Low",IF(K68&lt;2.1,"Moderate",IF(K68&lt;3.1,"Strong"))))</f>
        <v>#DIV/0!</v>
      </c>
      <c r="K68" s="248" t="e">
        <f>AVERAGE(' FRAGILITY SURVEY'!V89:V93)</f>
        <v>#DIV/0!</v>
      </c>
    </row>
    <row r="69" spans="1:14" ht="16" customHeight="1" thickTop="1">
      <c r="B69" s="64" t="str">
        <f>' FRAGILITY SURVEY'!B89</f>
        <v>Deterioration of ..._x000D_</v>
      </c>
      <c r="D69" s="163">
        <f>' FRAGILITY SURVEY'!G89</f>
        <v>0</v>
      </c>
      <c r="E69" s="139"/>
      <c r="F69" s="183">
        <f>' FRAGILITY SURVEY'!P89</f>
        <v>0</v>
      </c>
      <c r="G69" s="139"/>
      <c r="H69" s="294" t="str">
        <f>IFERROR(' FRAGILITY SURVEY'!H89*' FRAGILITY SURVEY'!Q89,"")</f>
        <v/>
      </c>
      <c r="I69" s="297" t="str">
        <f>IF(H69&lt;0.1,"N/A",IF(H69&lt;2.1,"Very Low",IF(H69&lt;4.1,"Low",IF(H69&lt;9.1,"High",IF(H69&lt;16.1,"Very High",IF(H69="",""))))))</f>
        <v/>
      </c>
      <c r="J69" s="252">
        <f>' FRAGILITY SURVEY'!U89</f>
        <v>0</v>
      </c>
      <c r="K69" s="245"/>
      <c r="M69" s="335"/>
      <c r="N69" s="336"/>
    </row>
    <row r="70" spans="1:14" ht="16" thickBot="1">
      <c r="B70" s="64" t="str">
        <f>' FRAGILITY SURVEY'!B90</f>
        <v>Deterioration of …</v>
      </c>
      <c r="D70" s="166">
        <f>' FRAGILITY SURVEY'!G90</f>
        <v>0</v>
      </c>
      <c r="E70" s="138"/>
      <c r="F70" s="186">
        <f>' FRAGILITY SURVEY'!P90</f>
        <v>0</v>
      </c>
      <c r="G70" s="138"/>
      <c r="H70" s="296" t="str">
        <f>IFERROR(' FRAGILITY SURVEY'!H90*' FRAGILITY SURVEY'!Q90,"")</f>
        <v/>
      </c>
      <c r="I70" s="401" t="str">
        <f>IF(H70&lt;0.1,"N/A",IF(H70&lt;2.1,"Very Low",IF(H70&lt;4.1,"Low",IF(H70&lt;9.1,"High",IF(H70&lt;16.1,"Very High",IF(H70="",""))))))</f>
        <v/>
      </c>
      <c r="J70" s="253">
        <f>' FRAGILITY SURVEY'!U90</f>
        <v>0</v>
      </c>
      <c r="K70" s="249"/>
      <c r="M70" s="337"/>
      <c r="N70" s="338"/>
    </row>
    <row r="71" spans="1:14" ht="17" thickTop="1" thickBot="1">
      <c r="B71" s="64" t="str">
        <f>' FRAGILITY SURVEY'!B91</f>
        <v>Deterioration of …</v>
      </c>
      <c r="D71" s="166">
        <f>' FRAGILITY SURVEY'!G91</f>
        <v>0</v>
      </c>
      <c r="E71" s="138"/>
      <c r="F71" s="186">
        <f>' FRAGILITY SURVEY'!P91</f>
        <v>0</v>
      </c>
      <c r="G71" s="138"/>
      <c r="H71" s="296" t="str">
        <f>IFERROR(' FRAGILITY SURVEY'!H91*' FRAGILITY SURVEY'!Q91,"")</f>
        <v/>
      </c>
      <c r="I71" s="401" t="str">
        <f>IF(H71&lt;0.1,"N/A",IF(H71&lt;2.1,"Very Low",IF(H71&lt;4.1,"Low",IF(H71&lt;9.1,"High",IF(H71&lt;16.1,"Very High",IF(H71="",""))))))</f>
        <v/>
      </c>
      <c r="J71" s="253">
        <f>' FRAGILITY SURVEY'!U91</f>
        <v>0</v>
      </c>
      <c r="K71" s="249"/>
      <c r="M71" s="337"/>
      <c r="N71" s="338"/>
    </row>
    <row r="72" spans="1:14" ht="17" thickTop="1" thickBot="1">
      <c r="B72" s="64" t="str">
        <f>' FRAGILITY SURVEY'!B92</f>
        <v>Deterioration of …</v>
      </c>
      <c r="D72" s="166">
        <f>' FRAGILITY SURVEY'!G92</f>
        <v>0</v>
      </c>
      <c r="E72" s="138"/>
      <c r="F72" s="186">
        <f>' FRAGILITY SURVEY'!P92</f>
        <v>0</v>
      </c>
      <c r="G72" s="138"/>
      <c r="H72" s="296" t="str">
        <f>IFERROR(' FRAGILITY SURVEY'!H92*' FRAGILITY SURVEY'!Q92,"")</f>
        <v/>
      </c>
      <c r="I72" s="401" t="str">
        <f>IF(H72&lt;0.1,"N/A",IF(H72&lt;2.1,"Very Low",IF(H72&lt;4.1,"Low",IF(H72&lt;9.1,"High",IF(H72&lt;16.1,"Very High",IF(H72="",""))))))</f>
        <v/>
      </c>
      <c r="J72" s="253">
        <f>' FRAGILITY SURVEY'!U92</f>
        <v>0</v>
      </c>
      <c r="K72" s="249"/>
      <c r="M72" s="337"/>
      <c r="N72" s="338"/>
    </row>
    <row r="73" spans="1:14" ht="17" thickTop="1" thickBot="1">
      <c r="B73" s="64" t="str">
        <f>' FRAGILITY SURVEY'!B93</f>
        <v>Deterioration of …</v>
      </c>
      <c r="D73" s="166">
        <f>' FRAGILITY SURVEY'!G93</f>
        <v>0</v>
      </c>
      <c r="E73" s="138"/>
      <c r="F73" s="186">
        <f>' FRAGILITY SURVEY'!P93</f>
        <v>0</v>
      </c>
      <c r="G73" s="138"/>
      <c r="H73" s="296" t="str">
        <f>IFERROR(' FRAGILITY SURVEY'!H93*' FRAGILITY SURVEY'!Q93,"")</f>
        <v/>
      </c>
      <c r="I73" s="298" t="str">
        <f>IF(H73&lt;0.1,"N/A",IF(H73&lt;2.1,"Very Low",IF(H73&lt;4.1,"Low",IF(H73&lt;9.1,"High",IF(H73&lt;16.1,"Very High",IF(H73="",""))))))</f>
        <v/>
      </c>
      <c r="J73" s="256">
        <f>' FRAGILITY SURVEY'!U93</f>
        <v>0</v>
      </c>
      <c r="K73" s="249"/>
      <c r="M73" s="339"/>
      <c r="N73" s="340"/>
    </row>
    <row r="74" spans="1:14" ht="16" thickTop="1">
      <c r="A74" s="14"/>
      <c r="B74" s="12"/>
      <c r="C74" s="73"/>
      <c r="D74" s="74"/>
      <c r="E74" s="74"/>
      <c r="F74" s="74"/>
      <c r="G74" s="74"/>
      <c r="H74" s="74"/>
      <c r="I74" s="74"/>
      <c r="J74" s="74"/>
    </row>
  </sheetData>
  <mergeCells count="2">
    <mergeCell ref="B2:B3"/>
    <mergeCell ref="P5:P26"/>
  </mergeCells>
  <phoneticPr fontId="1" type="noConversion"/>
  <conditionalFormatting sqref="D5:I16 D18:I27 D32:I38 H28:H31 D46:I52 D54:I58 D60:I66 D68:I70 D40:I42">
    <cfRule type="containsText" dxfId="756" priority="109" operator="containsText" text="Very High">
      <formula>NOT(ISERROR(SEARCH("Very High",D5)))</formula>
    </cfRule>
    <cfRule type="containsText" dxfId="755" priority="110" operator="containsText" text="High">
      <formula>NOT(ISERROR(SEARCH("High",D5)))</formula>
    </cfRule>
    <cfRule type="containsText" dxfId="754" priority="111" operator="containsText" text="Very Low">
      <formula>NOT(ISERROR(SEARCH("Very Low",D5)))</formula>
    </cfRule>
    <cfRule type="containsText" dxfId="753" priority="112" operator="containsText" text="Low">
      <formula>NOT(ISERROR(SEARCH("Low",D5)))</formula>
    </cfRule>
  </conditionalFormatting>
  <conditionalFormatting sqref="J5:J16 J18:J27 J32:J38 J46:J52 J54:J58 J60:J66 J68:J70 J40:J42">
    <cfRule type="containsText" dxfId="752" priority="106" operator="containsText" text="Low">
      <formula>NOT(ISERROR(SEARCH("Low",J5)))</formula>
    </cfRule>
    <cfRule type="containsText" dxfId="751" priority="107" operator="containsText" text="Moderate">
      <formula>NOT(ISERROR(SEARCH("Moderate",J5)))</formula>
    </cfRule>
    <cfRule type="containsText" dxfId="750" priority="108" operator="containsText" text="Strong">
      <formula>NOT(ISERROR(SEARCH("Strong",J5)))</formula>
    </cfRule>
  </conditionalFormatting>
  <conditionalFormatting sqref="D17:I17">
    <cfRule type="containsText" dxfId="749" priority="102" operator="containsText" text="Very High">
      <formula>NOT(ISERROR(SEARCH("Very High",D17)))</formula>
    </cfRule>
    <cfRule type="containsText" dxfId="748" priority="103" operator="containsText" text="High">
      <formula>NOT(ISERROR(SEARCH("High",D17)))</formula>
    </cfRule>
    <cfRule type="containsText" dxfId="747" priority="104" operator="containsText" text="Very Low">
      <formula>NOT(ISERROR(SEARCH("Very Low",D17)))</formula>
    </cfRule>
    <cfRule type="containsText" dxfId="746" priority="105" operator="containsText" text="Low">
      <formula>NOT(ISERROR(SEARCH("Low",D17)))</formula>
    </cfRule>
  </conditionalFormatting>
  <conditionalFormatting sqref="J17">
    <cfRule type="containsText" dxfId="745" priority="99" operator="containsText" text="Low">
      <formula>NOT(ISERROR(SEARCH("Low",J17)))</formula>
    </cfRule>
    <cfRule type="containsText" dxfId="744" priority="100" operator="containsText" text="Moderate">
      <formula>NOT(ISERROR(SEARCH("Moderate",J17)))</formula>
    </cfRule>
    <cfRule type="containsText" dxfId="743" priority="101" operator="containsText" text="Strong">
      <formula>NOT(ISERROR(SEARCH("Strong",J17)))</formula>
    </cfRule>
  </conditionalFormatting>
  <conditionalFormatting sqref="D28:G28 I28">
    <cfRule type="containsText" dxfId="742" priority="95" operator="containsText" text="Very High">
      <formula>NOT(ISERROR(SEARCH("Very High",D28)))</formula>
    </cfRule>
    <cfRule type="containsText" dxfId="741" priority="96" operator="containsText" text="High">
      <formula>NOT(ISERROR(SEARCH("High",D28)))</formula>
    </cfRule>
    <cfRule type="containsText" dxfId="740" priority="97" operator="containsText" text="Very Low">
      <formula>NOT(ISERROR(SEARCH("Very Low",D28)))</formula>
    </cfRule>
    <cfRule type="containsText" dxfId="739" priority="98" operator="containsText" text="Low">
      <formula>NOT(ISERROR(SEARCH("Low",D28)))</formula>
    </cfRule>
  </conditionalFormatting>
  <conditionalFormatting sqref="J28">
    <cfRule type="containsText" dxfId="738" priority="92" operator="containsText" text="Low">
      <formula>NOT(ISERROR(SEARCH("Low",J28)))</formula>
    </cfRule>
    <cfRule type="containsText" dxfId="737" priority="93" operator="containsText" text="Moderate">
      <formula>NOT(ISERROR(SEARCH("Moderate",J28)))</formula>
    </cfRule>
    <cfRule type="containsText" dxfId="736" priority="94" operator="containsText" text="Strong">
      <formula>NOT(ISERROR(SEARCH("Strong",J28)))</formula>
    </cfRule>
  </conditionalFormatting>
  <conditionalFormatting sqref="D29:G29 I29">
    <cfRule type="containsText" dxfId="735" priority="88" operator="containsText" text="Very High">
      <formula>NOT(ISERROR(SEARCH("Very High",D29)))</formula>
    </cfRule>
    <cfRule type="containsText" dxfId="734" priority="89" operator="containsText" text="High">
      <formula>NOT(ISERROR(SEARCH("High",D29)))</formula>
    </cfRule>
    <cfRule type="containsText" dxfId="733" priority="90" operator="containsText" text="Very Low">
      <formula>NOT(ISERROR(SEARCH("Very Low",D29)))</formula>
    </cfRule>
    <cfRule type="containsText" dxfId="732" priority="91" operator="containsText" text="Low">
      <formula>NOT(ISERROR(SEARCH("Low",D29)))</formula>
    </cfRule>
  </conditionalFormatting>
  <conditionalFormatting sqref="J29">
    <cfRule type="containsText" dxfId="731" priority="85" operator="containsText" text="Low">
      <formula>NOT(ISERROR(SEARCH("Low",J29)))</formula>
    </cfRule>
    <cfRule type="containsText" dxfId="730" priority="86" operator="containsText" text="Moderate">
      <formula>NOT(ISERROR(SEARCH("Moderate",J29)))</formula>
    </cfRule>
    <cfRule type="containsText" dxfId="729" priority="87" operator="containsText" text="Strong">
      <formula>NOT(ISERROR(SEARCH("Strong",J29)))</formula>
    </cfRule>
  </conditionalFormatting>
  <conditionalFormatting sqref="D30:G30 I30">
    <cfRule type="containsText" dxfId="728" priority="81" operator="containsText" text="Very High">
      <formula>NOT(ISERROR(SEARCH("Very High",D30)))</formula>
    </cfRule>
    <cfRule type="containsText" dxfId="727" priority="82" operator="containsText" text="High">
      <formula>NOT(ISERROR(SEARCH("High",D30)))</formula>
    </cfRule>
    <cfRule type="containsText" dxfId="726" priority="83" operator="containsText" text="Very Low">
      <formula>NOT(ISERROR(SEARCH("Very Low",D30)))</formula>
    </cfRule>
    <cfRule type="containsText" dxfId="725" priority="84" operator="containsText" text="Low">
      <formula>NOT(ISERROR(SEARCH("Low",D30)))</formula>
    </cfRule>
  </conditionalFormatting>
  <conditionalFormatting sqref="J30">
    <cfRule type="containsText" dxfId="724" priority="78" operator="containsText" text="Low">
      <formula>NOT(ISERROR(SEARCH("Low",J30)))</formula>
    </cfRule>
    <cfRule type="containsText" dxfId="723" priority="79" operator="containsText" text="Moderate">
      <formula>NOT(ISERROR(SEARCH("Moderate",J30)))</formula>
    </cfRule>
    <cfRule type="containsText" dxfId="722" priority="80" operator="containsText" text="Strong">
      <formula>NOT(ISERROR(SEARCH("Strong",J30)))</formula>
    </cfRule>
  </conditionalFormatting>
  <conditionalFormatting sqref="D31:G31 I31">
    <cfRule type="containsText" dxfId="721" priority="74" operator="containsText" text="Very High">
      <formula>NOT(ISERROR(SEARCH("Very High",D31)))</formula>
    </cfRule>
    <cfRule type="containsText" dxfId="720" priority="75" operator="containsText" text="High">
      <formula>NOT(ISERROR(SEARCH("High",D31)))</formula>
    </cfRule>
    <cfRule type="containsText" dxfId="719" priority="76" operator="containsText" text="Very Low">
      <formula>NOT(ISERROR(SEARCH("Very Low",D31)))</formula>
    </cfRule>
    <cfRule type="containsText" dxfId="718" priority="77" operator="containsText" text="Low">
      <formula>NOT(ISERROR(SEARCH("Low",D31)))</formula>
    </cfRule>
  </conditionalFormatting>
  <conditionalFormatting sqref="J31">
    <cfRule type="containsText" dxfId="717" priority="71" operator="containsText" text="Low">
      <formula>NOT(ISERROR(SEARCH("Low",J31)))</formula>
    </cfRule>
    <cfRule type="containsText" dxfId="716" priority="72" operator="containsText" text="Moderate">
      <formula>NOT(ISERROR(SEARCH("Moderate",J31)))</formula>
    </cfRule>
    <cfRule type="containsText" dxfId="715" priority="73" operator="containsText" text="Strong">
      <formula>NOT(ISERROR(SEARCH("Strong",J31)))</formula>
    </cfRule>
  </conditionalFormatting>
  <conditionalFormatting sqref="D43:I43">
    <cfRule type="containsText" dxfId="714" priority="67" operator="containsText" text="Very High">
      <formula>NOT(ISERROR(SEARCH("Very High",D43)))</formula>
    </cfRule>
    <cfRule type="containsText" dxfId="713" priority="68" operator="containsText" text="High">
      <formula>NOT(ISERROR(SEARCH("High",D43)))</formula>
    </cfRule>
    <cfRule type="containsText" dxfId="712" priority="69" operator="containsText" text="Very Low">
      <formula>NOT(ISERROR(SEARCH("Very Low",D43)))</formula>
    </cfRule>
    <cfRule type="containsText" dxfId="711" priority="70" operator="containsText" text="Low">
      <formula>NOT(ISERROR(SEARCH("Low",D43)))</formula>
    </cfRule>
  </conditionalFormatting>
  <conditionalFormatting sqref="J43">
    <cfRule type="containsText" dxfId="710" priority="64" operator="containsText" text="Low">
      <formula>NOT(ISERROR(SEARCH("Low",J43)))</formula>
    </cfRule>
    <cfRule type="containsText" dxfId="709" priority="65" operator="containsText" text="Moderate">
      <formula>NOT(ISERROR(SEARCH("Moderate",J43)))</formula>
    </cfRule>
    <cfRule type="containsText" dxfId="708" priority="66" operator="containsText" text="Strong">
      <formula>NOT(ISERROR(SEARCH("Strong",J43)))</formula>
    </cfRule>
  </conditionalFormatting>
  <conditionalFormatting sqref="D44:I44">
    <cfRule type="containsText" dxfId="707" priority="60" operator="containsText" text="Very High">
      <formula>NOT(ISERROR(SEARCH("Very High",D44)))</formula>
    </cfRule>
    <cfRule type="containsText" dxfId="706" priority="61" operator="containsText" text="High">
      <formula>NOT(ISERROR(SEARCH("High",D44)))</formula>
    </cfRule>
    <cfRule type="containsText" dxfId="705" priority="62" operator="containsText" text="Very Low">
      <formula>NOT(ISERROR(SEARCH("Very Low",D44)))</formula>
    </cfRule>
    <cfRule type="containsText" dxfId="704" priority="63" operator="containsText" text="Low">
      <formula>NOT(ISERROR(SEARCH("Low",D44)))</formula>
    </cfRule>
  </conditionalFormatting>
  <conditionalFormatting sqref="J44">
    <cfRule type="containsText" dxfId="703" priority="57" operator="containsText" text="Low">
      <formula>NOT(ISERROR(SEARCH("Low",J44)))</formula>
    </cfRule>
    <cfRule type="containsText" dxfId="702" priority="58" operator="containsText" text="Moderate">
      <formula>NOT(ISERROR(SEARCH("Moderate",J44)))</formula>
    </cfRule>
    <cfRule type="containsText" dxfId="701" priority="59" operator="containsText" text="Strong">
      <formula>NOT(ISERROR(SEARCH("Strong",J44)))</formula>
    </cfRule>
  </conditionalFormatting>
  <conditionalFormatting sqref="D45:I45">
    <cfRule type="containsText" dxfId="700" priority="53" operator="containsText" text="Very High">
      <formula>NOT(ISERROR(SEARCH("Very High",D45)))</formula>
    </cfRule>
    <cfRule type="containsText" dxfId="699" priority="54" operator="containsText" text="High">
      <formula>NOT(ISERROR(SEARCH("High",D45)))</formula>
    </cfRule>
    <cfRule type="containsText" dxfId="698" priority="55" operator="containsText" text="Very Low">
      <formula>NOT(ISERROR(SEARCH("Very Low",D45)))</formula>
    </cfRule>
    <cfRule type="containsText" dxfId="697" priority="56" operator="containsText" text="Low">
      <formula>NOT(ISERROR(SEARCH("Low",D45)))</formula>
    </cfRule>
  </conditionalFormatting>
  <conditionalFormatting sqref="J45">
    <cfRule type="containsText" dxfId="696" priority="50" operator="containsText" text="Low">
      <formula>NOT(ISERROR(SEARCH("Low",J45)))</formula>
    </cfRule>
    <cfRule type="containsText" dxfId="695" priority="51" operator="containsText" text="Moderate">
      <formula>NOT(ISERROR(SEARCH("Moderate",J45)))</formula>
    </cfRule>
    <cfRule type="containsText" dxfId="694" priority="52" operator="containsText" text="Strong">
      <formula>NOT(ISERROR(SEARCH("Strong",J45)))</formula>
    </cfRule>
  </conditionalFormatting>
  <conditionalFormatting sqref="D53:I53">
    <cfRule type="containsText" dxfId="693" priority="46" operator="containsText" text="Very High">
      <formula>NOT(ISERROR(SEARCH("Very High",D53)))</formula>
    </cfRule>
    <cfRule type="containsText" dxfId="692" priority="47" operator="containsText" text="High">
      <formula>NOT(ISERROR(SEARCH("High",D53)))</formula>
    </cfRule>
    <cfRule type="containsText" dxfId="691" priority="48" operator="containsText" text="Very Low">
      <formula>NOT(ISERROR(SEARCH("Very Low",D53)))</formula>
    </cfRule>
    <cfRule type="containsText" dxfId="690" priority="49" operator="containsText" text="Low">
      <formula>NOT(ISERROR(SEARCH("Low",D53)))</formula>
    </cfRule>
  </conditionalFormatting>
  <conditionalFormatting sqref="J53">
    <cfRule type="containsText" dxfId="689" priority="43" operator="containsText" text="Low">
      <formula>NOT(ISERROR(SEARCH("Low",J53)))</formula>
    </cfRule>
    <cfRule type="containsText" dxfId="688" priority="44" operator="containsText" text="Moderate">
      <formula>NOT(ISERROR(SEARCH("Moderate",J53)))</formula>
    </cfRule>
    <cfRule type="containsText" dxfId="687" priority="45" operator="containsText" text="Strong">
      <formula>NOT(ISERROR(SEARCH("Strong",J53)))</formula>
    </cfRule>
  </conditionalFormatting>
  <conditionalFormatting sqref="D59:I59">
    <cfRule type="containsText" dxfId="686" priority="39" operator="containsText" text="Very High">
      <formula>NOT(ISERROR(SEARCH("Very High",D59)))</formula>
    </cfRule>
    <cfRule type="containsText" dxfId="685" priority="40" operator="containsText" text="High">
      <formula>NOT(ISERROR(SEARCH("High",D59)))</formula>
    </cfRule>
    <cfRule type="containsText" dxfId="684" priority="41" operator="containsText" text="Very Low">
      <formula>NOT(ISERROR(SEARCH("Very Low",D59)))</formula>
    </cfRule>
    <cfRule type="containsText" dxfId="683" priority="42" operator="containsText" text="Low">
      <formula>NOT(ISERROR(SEARCH("Low",D59)))</formula>
    </cfRule>
  </conditionalFormatting>
  <conditionalFormatting sqref="J59">
    <cfRule type="containsText" dxfId="682" priority="36" operator="containsText" text="Low">
      <formula>NOT(ISERROR(SEARCH("Low",J59)))</formula>
    </cfRule>
    <cfRule type="containsText" dxfId="681" priority="37" operator="containsText" text="Moderate">
      <formula>NOT(ISERROR(SEARCH("Moderate",J59)))</formula>
    </cfRule>
    <cfRule type="containsText" dxfId="680" priority="38" operator="containsText" text="Strong">
      <formula>NOT(ISERROR(SEARCH("Strong",J59)))</formula>
    </cfRule>
  </conditionalFormatting>
  <conditionalFormatting sqref="D67:I67">
    <cfRule type="containsText" dxfId="679" priority="32" operator="containsText" text="Very High">
      <formula>NOT(ISERROR(SEARCH("Very High",D67)))</formula>
    </cfRule>
    <cfRule type="containsText" dxfId="678" priority="33" operator="containsText" text="High">
      <formula>NOT(ISERROR(SEARCH("High",D67)))</formula>
    </cfRule>
    <cfRule type="containsText" dxfId="677" priority="34" operator="containsText" text="Very Low">
      <formula>NOT(ISERROR(SEARCH("Very Low",D67)))</formula>
    </cfRule>
    <cfRule type="containsText" dxfId="676" priority="35" operator="containsText" text="Low">
      <formula>NOT(ISERROR(SEARCH("Low",D67)))</formula>
    </cfRule>
  </conditionalFormatting>
  <conditionalFormatting sqref="J67">
    <cfRule type="containsText" dxfId="675" priority="29" operator="containsText" text="Low">
      <formula>NOT(ISERROR(SEARCH("Low",J67)))</formula>
    </cfRule>
    <cfRule type="containsText" dxfId="674" priority="30" operator="containsText" text="Moderate">
      <formula>NOT(ISERROR(SEARCH("Moderate",J67)))</formula>
    </cfRule>
    <cfRule type="containsText" dxfId="673" priority="31" operator="containsText" text="Strong">
      <formula>NOT(ISERROR(SEARCH("Strong",J67)))</formula>
    </cfRule>
  </conditionalFormatting>
  <conditionalFormatting sqref="D71:I71">
    <cfRule type="containsText" dxfId="672" priority="25" operator="containsText" text="Very High">
      <formula>NOT(ISERROR(SEARCH("Very High",D71)))</formula>
    </cfRule>
    <cfRule type="containsText" dxfId="671" priority="26" operator="containsText" text="High">
      <formula>NOT(ISERROR(SEARCH("High",D71)))</formula>
    </cfRule>
    <cfRule type="containsText" dxfId="670" priority="27" operator="containsText" text="Very Low">
      <formula>NOT(ISERROR(SEARCH("Very Low",D71)))</formula>
    </cfRule>
    <cfRule type="containsText" dxfId="669" priority="28" operator="containsText" text="Low">
      <formula>NOT(ISERROR(SEARCH("Low",D71)))</formula>
    </cfRule>
  </conditionalFormatting>
  <conditionalFormatting sqref="J71">
    <cfRule type="containsText" dxfId="668" priority="22" operator="containsText" text="Low">
      <formula>NOT(ISERROR(SEARCH("Low",J71)))</formula>
    </cfRule>
    <cfRule type="containsText" dxfId="667" priority="23" operator="containsText" text="Moderate">
      <formula>NOT(ISERROR(SEARCH("Moderate",J71)))</formula>
    </cfRule>
    <cfRule type="containsText" dxfId="666" priority="24" operator="containsText" text="Strong">
      <formula>NOT(ISERROR(SEARCH("Strong",J71)))</formula>
    </cfRule>
  </conditionalFormatting>
  <conditionalFormatting sqref="D72:I72">
    <cfRule type="containsText" dxfId="665" priority="18" operator="containsText" text="Very High">
      <formula>NOT(ISERROR(SEARCH("Very High",D72)))</formula>
    </cfRule>
    <cfRule type="containsText" dxfId="664" priority="19" operator="containsText" text="High">
      <formula>NOT(ISERROR(SEARCH("High",D72)))</formula>
    </cfRule>
    <cfRule type="containsText" dxfId="663" priority="20" operator="containsText" text="Very Low">
      <formula>NOT(ISERROR(SEARCH("Very Low",D72)))</formula>
    </cfRule>
    <cfRule type="containsText" dxfId="662" priority="21" operator="containsText" text="Low">
      <formula>NOT(ISERROR(SEARCH("Low",D72)))</formula>
    </cfRule>
  </conditionalFormatting>
  <conditionalFormatting sqref="J72">
    <cfRule type="containsText" dxfId="661" priority="15" operator="containsText" text="Low">
      <formula>NOT(ISERROR(SEARCH("Low",J72)))</formula>
    </cfRule>
    <cfRule type="containsText" dxfId="660" priority="16" operator="containsText" text="Moderate">
      <formula>NOT(ISERROR(SEARCH("Moderate",J72)))</formula>
    </cfRule>
    <cfRule type="containsText" dxfId="659" priority="17" operator="containsText" text="Strong">
      <formula>NOT(ISERROR(SEARCH("Strong",J72)))</formula>
    </cfRule>
  </conditionalFormatting>
  <conditionalFormatting sqref="D73:I73">
    <cfRule type="containsText" dxfId="658" priority="11" operator="containsText" text="Very High">
      <formula>NOT(ISERROR(SEARCH("Very High",D73)))</formula>
    </cfRule>
    <cfRule type="containsText" dxfId="657" priority="12" operator="containsText" text="High">
      <formula>NOT(ISERROR(SEARCH("High",D73)))</formula>
    </cfRule>
    <cfRule type="containsText" dxfId="656" priority="13" operator="containsText" text="Very Low">
      <formula>NOT(ISERROR(SEARCH("Very Low",D73)))</formula>
    </cfRule>
    <cfRule type="containsText" dxfId="655" priority="14" operator="containsText" text="Low">
      <formula>NOT(ISERROR(SEARCH("Low",D73)))</formula>
    </cfRule>
  </conditionalFormatting>
  <conditionalFormatting sqref="J73">
    <cfRule type="containsText" dxfId="654" priority="8" operator="containsText" text="Low">
      <formula>NOT(ISERROR(SEARCH("Low",J73)))</formula>
    </cfRule>
    <cfRule type="containsText" dxfId="653" priority="9" operator="containsText" text="Moderate">
      <formula>NOT(ISERROR(SEARCH("Moderate",J73)))</formula>
    </cfRule>
    <cfRule type="containsText" dxfId="652" priority="10" operator="containsText" text="Strong">
      <formula>NOT(ISERROR(SEARCH("Strong",J73)))</formula>
    </cfRule>
  </conditionalFormatting>
  <conditionalFormatting sqref="D39:I39">
    <cfRule type="containsText" dxfId="651" priority="4" operator="containsText" text="Very High">
      <formula>NOT(ISERROR(SEARCH("Very High",D39)))</formula>
    </cfRule>
    <cfRule type="containsText" dxfId="650" priority="5" operator="containsText" text="High">
      <formula>NOT(ISERROR(SEARCH("High",D39)))</formula>
    </cfRule>
    <cfRule type="containsText" dxfId="649" priority="6" operator="containsText" text="Very Low">
      <formula>NOT(ISERROR(SEARCH("Very Low",D39)))</formula>
    </cfRule>
    <cfRule type="containsText" dxfId="648" priority="7" operator="containsText" text="Low">
      <formula>NOT(ISERROR(SEARCH("Low",D39)))</formula>
    </cfRule>
  </conditionalFormatting>
  <conditionalFormatting sqref="J39">
    <cfRule type="containsText" dxfId="647" priority="1" operator="containsText" text="Low">
      <formula>NOT(ISERROR(SEARCH("Low",J39)))</formula>
    </cfRule>
    <cfRule type="containsText" dxfId="646" priority="2" operator="containsText" text="Moderate">
      <formula>NOT(ISERROR(SEARCH("Moderate",J39)))</formula>
    </cfRule>
    <cfRule type="containsText" dxfId="645" priority="3" operator="containsText" text="Strong">
      <formula>NOT(ISERROR(SEARCH("Strong",J39)))</formula>
    </cfRule>
  </conditionalFormatting>
  <pageMargins left="0.75" right="0.75" top="1" bottom="1" header="0.5" footer="0.5"/>
  <pageSetup paperSize="9" orientation="portrait" horizontalDpi="4294967292" verticalDpi="4294967292"/>
  <ignoredErrors>
    <ignoredError sqref="J8:J11 J14:J16 J22:J25 J36:J38 J42 J50:J52 J56:J58 J64:J66 J70" emptyCellReference="1"/>
    <ignoredError sqref="I12 I26 I40 I54 I68"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BACKGROUND!$C$17:$C$20</xm:f>
          </x14:formula1>
          <xm:sqref>M5:M73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7"/>
  </sheetPr>
  <dimension ref="B1:AN93"/>
  <sheetViews>
    <sheetView showGridLines="0" workbookViewId="0">
      <pane xSplit="2" ySplit="3" topLeftCell="T74" activePane="bottomRight" state="frozen"/>
      <selection activeCell="P93" sqref="P93"/>
      <selection pane="topRight" activeCell="P93" sqref="P93"/>
      <selection pane="bottomLeft" activeCell="P93" sqref="P93"/>
      <selection pane="bottomRight" activeCell="U100" sqref="U100"/>
    </sheetView>
  </sheetViews>
  <sheetFormatPr baseColWidth="10" defaultRowHeight="14" x14ac:dyDescent="0"/>
  <cols>
    <col min="1" max="1" width="2.33203125" style="1" customWidth="1"/>
    <col min="2" max="2" width="60" style="1" customWidth="1"/>
    <col min="3" max="3" width="2.33203125" style="1" customWidth="1"/>
    <col min="4" max="7" width="47.1640625" style="1" customWidth="1"/>
    <col min="8" max="8" width="6.6640625" style="89" hidden="1" customWidth="1"/>
    <col min="9" max="9" width="2.33203125" style="1" customWidth="1"/>
    <col min="10" max="16" width="47.1640625" style="1" customWidth="1"/>
    <col min="17" max="17" width="14.1640625" style="89" hidden="1" customWidth="1"/>
    <col min="18" max="18" width="2.33203125" style="89" customWidth="1"/>
    <col min="19" max="21" width="47.1640625" style="1" customWidth="1"/>
    <col min="22" max="22" width="14.1640625" style="1" hidden="1" customWidth="1"/>
    <col min="23" max="24" width="14.1640625" style="1" customWidth="1"/>
    <col min="25" max="27" width="47.1640625" style="1" customWidth="1"/>
    <col min="28" max="29" width="14.1640625" style="1" customWidth="1"/>
    <col min="30" max="35" width="47.1640625" style="1" customWidth="1"/>
    <col min="36" max="37" width="14.1640625" style="1" customWidth="1"/>
    <col min="38" max="39" width="47.1640625" style="1" customWidth="1"/>
    <col min="40" max="41" width="14.1640625" style="1" customWidth="1"/>
    <col min="42" max="16384" width="10.83203125" style="1"/>
  </cols>
  <sheetData>
    <row r="1" spans="2:40" ht="14" customHeight="1"/>
    <row r="2" spans="2:40" ht="15" customHeight="1">
      <c r="B2" s="353" t="s">
        <v>122</v>
      </c>
      <c r="D2" s="25" t="s">
        <v>178</v>
      </c>
      <c r="E2" s="26"/>
      <c r="F2" s="26"/>
      <c r="G2" s="27"/>
      <c r="J2" s="28" t="s">
        <v>179</v>
      </c>
      <c r="K2" s="26"/>
      <c r="L2" s="26"/>
      <c r="M2" s="26"/>
      <c r="N2" s="26"/>
      <c r="O2" s="26"/>
      <c r="P2" s="28"/>
      <c r="S2" s="28" t="s">
        <v>180</v>
      </c>
      <c r="T2" s="26"/>
      <c r="U2" s="26"/>
    </row>
    <row r="3" spans="2:40" ht="42">
      <c r="B3" s="354"/>
      <c r="D3" s="22" t="s">
        <v>47</v>
      </c>
      <c r="E3" s="23" t="s">
        <v>48</v>
      </c>
      <c r="F3" s="23" t="s">
        <v>49</v>
      </c>
      <c r="G3" s="24" t="s">
        <v>118</v>
      </c>
      <c r="J3" s="19" t="s">
        <v>50</v>
      </c>
      <c r="K3" s="20" t="s">
        <v>51</v>
      </c>
      <c r="L3" s="20" t="s">
        <v>52</v>
      </c>
      <c r="M3" s="20" t="s">
        <v>53</v>
      </c>
      <c r="N3" s="20" t="s">
        <v>54</v>
      </c>
      <c r="O3" s="20" t="s">
        <v>55</v>
      </c>
      <c r="P3" s="21" t="s">
        <v>121</v>
      </c>
      <c r="S3" s="19" t="s">
        <v>124</v>
      </c>
      <c r="T3" s="20" t="s">
        <v>126</v>
      </c>
      <c r="U3" s="21" t="s">
        <v>125</v>
      </c>
    </row>
    <row r="5" spans="2:40" s="3" customFormat="1" ht="28">
      <c r="B5" s="5" t="s">
        <v>4</v>
      </c>
      <c r="C5" s="6"/>
      <c r="D5" s="6"/>
      <c r="H5" s="95"/>
      <c r="Q5" s="95"/>
      <c r="R5" s="95"/>
    </row>
    <row r="7" spans="2:40" ht="15">
      <c r="B7" s="4" t="s">
        <v>5</v>
      </c>
    </row>
    <row r="9" spans="2:40">
      <c r="B9" s="7" t="s">
        <v>181</v>
      </c>
      <c r="D9" s="7" t="s">
        <v>43</v>
      </c>
      <c r="E9" s="10" t="s">
        <v>28</v>
      </c>
      <c r="F9" s="10" t="s">
        <v>25</v>
      </c>
      <c r="G9" s="76"/>
      <c r="H9" s="89" t="str">
        <f>IF(G9="Very Low",1,IF(G9="Low",2,IF(G9="High",3,IF(G9="Very High",4,IF(G9="","")))))</f>
        <v/>
      </c>
      <c r="J9" s="16" t="s">
        <v>44</v>
      </c>
      <c r="K9" s="17" t="s">
        <v>45</v>
      </c>
      <c r="L9" s="17" t="s">
        <v>29</v>
      </c>
      <c r="M9" s="17" t="s">
        <v>30</v>
      </c>
      <c r="N9" s="9" t="s">
        <v>46</v>
      </c>
      <c r="O9" s="17" t="s">
        <v>31</v>
      </c>
      <c r="P9" s="75"/>
      <c r="Q9" s="89" t="str">
        <f>IF(P9="Very Low",1,IF(P9="Low",2,IF(P9="High",3,IF(P9="Very High",4,IF(P9="","")))))</f>
        <v/>
      </c>
      <c r="S9" s="16" t="s">
        <v>32</v>
      </c>
      <c r="T9" s="17" t="s">
        <v>57</v>
      </c>
      <c r="U9" s="75"/>
      <c r="V9" s="1" t="str">
        <f>IF(U9="Low",1,IF(U9="Moderate",2,IF(U9="Strong",3,IF(U9="",""))))</f>
        <v/>
      </c>
      <c r="Z9" s="2"/>
      <c r="AA9" s="2"/>
      <c r="AD9" s="2"/>
      <c r="AE9" s="2"/>
      <c r="AF9" s="2"/>
      <c r="AG9" s="2"/>
      <c r="AI9" s="2"/>
      <c r="AL9" s="2"/>
      <c r="AM9" s="2"/>
    </row>
    <row r="10" spans="2:40">
      <c r="B10" s="7" t="s">
        <v>181</v>
      </c>
      <c r="D10" s="7" t="s">
        <v>43</v>
      </c>
      <c r="E10" s="10" t="s">
        <v>28</v>
      </c>
      <c r="F10" s="10" t="s">
        <v>25</v>
      </c>
      <c r="G10" s="76"/>
      <c r="H10" s="89" t="str">
        <f>IF(G10="Very Low",1,IF(G10="Low",2,IF(G10="High",3,IF(G10="Very High",4,IF(G10="","")))))</f>
        <v/>
      </c>
      <c r="J10" s="18" t="s">
        <v>44</v>
      </c>
      <c r="K10" s="10" t="s">
        <v>45</v>
      </c>
      <c r="L10" s="10" t="s">
        <v>29</v>
      </c>
      <c r="M10" s="10" t="s">
        <v>30</v>
      </c>
      <c r="N10" s="7" t="s">
        <v>46</v>
      </c>
      <c r="O10" s="10" t="s">
        <v>31</v>
      </c>
      <c r="P10" s="76"/>
      <c r="Q10" s="89" t="str">
        <f t="shared" ref="Q10:Q13" si="0">IF(P10="Very Low",1,IF(P10="Low",2,IF(P10="High",3,IF(P10="Very High",4,IF(P10="","")))))</f>
        <v/>
      </c>
      <c r="S10" s="18" t="s">
        <v>32</v>
      </c>
      <c r="T10" s="10" t="s">
        <v>57</v>
      </c>
      <c r="U10" s="75"/>
      <c r="V10" s="1" t="str">
        <f t="shared" ref="V10:V73" si="1">IF(U10="Low",1,IF(U10="Moderate",2,IF(U10="Strong",3,IF(U10="",""))))</f>
        <v/>
      </c>
    </row>
    <row r="11" spans="2:40">
      <c r="B11" s="7" t="s">
        <v>181</v>
      </c>
      <c r="D11" s="7" t="s">
        <v>43</v>
      </c>
      <c r="E11" s="10" t="s">
        <v>28</v>
      </c>
      <c r="F11" s="10" t="s">
        <v>25</v>
      </c>
      <c r="G11" s="76"/>
      <c r="H11" s="89" t="str">
        <f t="shared" ref="H11:H74" si="2">IF(G11="Very Low",1,IF(G11="Low",2,IF(G11="High",3,IF(G11="Very High",4,IF(G11="","")))))</f>
        <v/>
      </c>
      <c r="J11" s="18" t="s">
        <v>44</v>
      </c>
      <c r="K11" s="10" t="s">
        <v>45</v>
      </c>
      <c r="L11" s="10" t="s">
        <v>29</v>
      </c>
      <c r="M11" s="10" t="s">
        <v>30</v>
      </c>
      <c r="N11" s="7" t="s">
        <v>46</v>
      </c>
      <c r="O11" s="10" t="s">
        <v>31</v>
      </c>
      <c r="P11" s="76"/>
      <c r="Q11" s="89" t="str">
        <f t="shared" si="0"/>
        <v/>
      </c>
      <c r="S11" s="18" t="s">
        <v>32</v>
      </c>
      <c r="T11" s="10" t="s">
        <v>57</v>
      </c>
      <c r="U11" s="75"/>
      <c r="V11" s="1" t="str">
        <f t="shared" si="1"/>
        <v/>
      </c>
    </row>
    <row r="12" spans="2:40">
      <c r="B12" s="7" t="s">
        <v>181</v>
      </c>
      <c r="D12" s="7" t="s">
        <v>43</v>
      </c>
      <c r="E12" s="10" t="s">
        <v>28</v>
      </c>
      <c r="F12" s="10" t="s">
        <v>25</v>
      </c>
      <c r="G12" s="76"/>
      <c r="H12" s="89" t="str">
        <f t="shared" si="2"/>
        <v/>
      </c>
      <c r="J12" s="18" t="s">
        <v>44</v>
      </c>
      <c r="K12" s="10" t="s">
        <v>45</v>
      </c>
      <c r="L12" s="10" t="s">
        <v>29</v>
      </c>
      <c r="M12" s="10" t="s">
        <v>30</v>
      </c>
      <c r="N12" s="7" t="s">
        <v>46</v>
      </c>
      <c r="O12" s="10" t="s">
        <v>31</v>
      </c>
      <c r="P12" s="76"/>
      <c r="Q12" s="89" t="str">
        <f t="shared" si="0"/>
        <v/>
      </c>
      <c r="S12" s="18" t="s">
        <v>32</v>
      </c>
      <c r="T12" s="10" t="s">
        <v>57</v>
      </c>
      <c r="U12" s="75"/>
      <c r="V12" s="1" t="str">
        <f t="shared" si="1"/>
        <v/>
      </c>
    </row>
    <row r="13" spans="2:40">
      <c r="B13" s="7" t="s">
        <v>181</v>
      </c>
      <c r="D13" s="7" t="s">
        <v>43</v>
      </c>
      <c r="E13" s="10" t="s">
        <v>28</v>
      </c>
      <c r="F13" s="10" t="s">
        <v>25</v>
      </c>
      <c r="G13" s="76"/>
      <c r="H13" s="89" t="str">
        <f t="shared" si="2"/>
        <v/>
      </c>
      <c r="J13" s="18" t="s">
        <v>44</v>
      </c>
      <c r="K13" s="10" t="s">
        <v>45</v>
      </c>
      <c r="L13" s="10" t="s">
        <v>29</v>
      </c>
      <c r="M13" s="10" t="s">
        <v>30</v>
      </c>
      <c r="N13" s="7" t="s">
        <v>46</v>
      </c>
      <c r="O13" s="10" t="s">
        <v>31</v>
      </c>
      <c r="P13" s="76"/>
      <c r="Q13" s="89" t="str">
        <f t="shared" si="0"/>
        <v/>
      </c>
      <c r="S13" s="18" t="s">
        <v>32</v>
      </c>
      <c r="T13" s="10" t="s">
        <v>57</v>
      </c>
      <c r="U13" s="75"/>
      <c r="V13" s="1" t="str">
        <f t="shared" si="1"/>
        <v/>
      </c>
    </row>
    <row r="14" spans="2:40">
      <c r="G14" s="79"/>
      <c r="H14" s="89" t="str">
        <f t="shared" si="2"/>
        <v/>
      </c>
      <c r="P14" s="79"/>
      <c r="U14" s="79"/>
      <c r="V14" s="1" t="str">
        <f t="shared" si="1"/>
        <v/>
      </c>
    </row>
    <row r="15" spans="2:40" ht="15">
      <c r="B15" s="4" t="s">
        <v>3</v>
      </c>
      <c r="G15" s="79"/>
      <c r="H15" s="89" t="str">
        <f t="shared" si="2"/>
        <v/>
      </c>
      <c r="P15" s="79"/>
      <c r="U15" s="79"/>
      <c r="V15" s="1" t="str">
        <f t="shared" si="1"/>
        <v/>
      </c>
    </row>
    <row r="16" spans="2:40">
      <c r="G16" s="79"/>
      <c r="H16" s="89" t="str">
        <f t="shared" si="2"/>
        <v/>
      </c>
      <c r="P16" s="79"/>
      <c r="U16" s="79"/>
      <c r="V16" s="1" t="str">
        <f t="shared" si="1"/>
        <v/>
      </c>
    </row>
    <row r="17" spans="2:22">
      <c r="B17" s="7" t="s">
        <v>181</v>
      </c>
      <c r="D17" s="7" t="s">
        <v>43</v>
      </c>
      <c r="E17" s="10" t="s">
        <v>28</v>
      </c>
      <c r="F17" s="10" t="s">
        <v>25</v>
      </c>
      <c r="G17" s="76"/>
      <c r="H17" s="89" t="str">
        <f t="shared" si="2"/>
        <v/>
      </c>
      <c r="J17" s="11" t="s">
        <v>44</v>
      </c>
      <c r="K17" s="8" t="s">
        <v>45</v>
      </c>
      <c r="L17" s="8" t="s">
        <v>29</v>
      </c>
      <c r="M17" s="8" t="s">
        <v>30</v>
      </c>
      <c r="N17" s="13" t="s">
        <v>46</v>
      </c>
      <c r="O17" s="8" t="s">
        <v>31</v>
      </c>
      <c r="P17" s="77"/>
      <c r="Q17" s="89" t="str">
        <f>IF(P17="Very Low",1,IF(P17="Low",2,IF(P17="High",3,IF(P17="Very High",4,IF(P17="","")))))</f>
        <v/>
      </c>
      <c r="S17" s="11" t="s">
        <v>32</v>
      </c>
      <c r="T17" s="8" t="s">
        <v>57</v>
      </c>
      <c r="U17" s="75"/>
      <c r="V17" s="1" t="str">
        <f t="shared" si="1"/>
        <v/>
      </c>
    </row>
    <row r="18" spans="2:22">
      <c r="B18" s="7" t="s">
        <v>181</v>
      </c>
      <c r="D18" s="7" t="s">
        <v>43</v>
      </c>
      <c r="E18" s="10" t="s">
        <v>28</v>
      </c>
      <c r="F18" s="10" t="s">
        <v>25</v>
      </c>
      <c r="G18" s="76"/>
      <c r="H18" s="89" t="str">
        <f t="shared" si="2"/>
        <v/>
      </c>
      <c r="J18" s="11" t="s">
        <v>44</v>
      </c>
      <c r="K18" s="8" t="s">
        <v>45</v>
      </c>
      <c r="L18" s="8" t="s">
        <v>29</v>
      </c>
      <c r="M18" s="8" t="s">
        <v>30</v>
      </c>
      <c r="N18" s="13" t="s">
        <v>46</v>
      </c>
      <c r="O18" s="8" t="s">
        <v>31</v>
      </c>
      <c r="P18" s="77"/>
      <c r="Q18" s="89" t="str">
        <f t="shared" ref="Q18:Q84" si="3">IF(P18="Very Low",1,IF(P18="Low",2,IF(P18="High",3,IF(P18="Very High",4,IF(P18="","")))))</f>
        <v/>
      </c>
      <c r="S18" s="11" t="s">
        <v>32</v>
      </c>
      <c r="T18" s="8" t="s">
        <v>57</v>
      </c>
      <c r="U18" s="77"/>
      <c r="V18" s="1" t="str">
        <f t="shared" si="1"/>
        <v/>
      </c>
    </row>
    <row r="19" spans="2:22">
      <c r="B19" s="7" t="s">
        <v>181</v>
      </c>
      <c r="D19" s="7" t="s">
        <v>43</v>
      </c>
      <c r="E19" s="10" t="s">
        <v>28</v>
      </c>
      <c r="F19" s="10" t="s">
        <v>25</v>
      </c>
      <c r="G19" s="76"/>
      <c r="H19" s="89" t="str">
        <f t="shared" si="2"/>
        <v/>
      </c>
      <c r="J19" s="11" t="s">
        <v>44</v>
      </c>
      <c r="K19" s="8" t="s">
        <v>45</v>
      </c>
      <c r="L19" s="8" t="s">
        <v>29</v>
      </c>
      <c r="M19" s="8" t="s">
        <v>30</v>
      </c>
      <c r="N19" s="13" t="s">
        <v>46</v>
      </c>
      <c r="O19" s="8" t="s">
        <v>31</v>
      </c>
      <c r="P19" s="77"/>
      <c r="Q19" s="89" t="str">
        <f t="shared" si="3"/>
        <v/>
      </c>
      <c r="S19" s="11" t="s">
        <v>32</v>
      </c>
      <c r="T19" s="8" t="s">
        <v>57</v>
      </c>
      <c r="U19" s="77"/>
      <c r="V19" s="1" t="str">
        <f t="shared" si="1"/>
        <v/>
      </c>
    </row>
    <row r="20" spans="2:22">
      <c r="B20" s="7" t="s">
        <v>181</v>
      </c>
      <c r="D20" s="7" t="s">
        <v>43</v>
      </c>
      <c r="E20" s="10" t="s">
        <v>28</v>
      </c>
      <c r="F20" s="10" t="s">
        <v>25</v>
      </c>
      <c r="G20" s="76"/>
      <c r="H20" s="89" t="str">
        <f t="shared" si="2"/>
        <v/>
      </c>
      <c r="J20" s="11" t="s">
        <v>44</v>
      </c>
      <c r="K20" s="8" t="s">
        <v>45</v>
      </c>
      <c r="L20" s="8" t="s">
        <v>29</v>
      </c>
      <c r="M20" s="8" t="s">
        <v>30</v>
      </c>
      <c r="N20" s="13" t="s">
        <v>46</v>
      </c>
      <c r="O20" s="8" t="s">
        <v>31</v>
      </c>
      <c r="P20" s="77"/>
      <c r="Q20" s="89" t="str">
        <f t="shared" si="3"/>
        <v/>
      </c>
      <c r="S20" s="11" t="s">
        <v>32</v>
      </c>
      <c r="T20" s="8" t="s">
        <v>57</v>
      </c>
      <c r="U20" s="77"/>
      <c r="V20" s="1" t="str">
        <f t="shared" si="1"/>
        <v/>
      </c>
    </row>
    <row r="21" spans="2:22">
      <c r="B21" s="7" t="s">
        <v>181</v>
      </c>
      <c r="D21" s="7" t="s">
        <v>43</v>
      </c>
      <c r="E21" s="10" t="s">
        <v>28</v>
      </c>
      <c r="F21" s="10" t="s">
        <v>25</v>
      </c>
      <c r="G21" s="76"/>
      <c r="H21" s="89" t="str">
        <f t="shared" si="2"/>
        <v/>
      </c>
      <c r="J21" s="11" t="s">
        <v>44</v>
      </c>
      <c r="K21" s="8" t="s">
        <v>45</v>
      </c>
      <c r="L21" s="8" t="s">
        <v>29</v>
      </c>
      <c r="M21" s="8" t="s">
        <v>30</v>
      </c>
      <c r="N21" s="13" t="s">
        <v>46</v>
      </c>
      <c r="O21" s="8" t="s">
        <v>31</v>
      </c>
      <c r="P21" s="77"/>
      <c r="Q21" s="89" t="str">
        <f t="shared" si="3"/>
        <v/>
      </c>
      <c r="S21" s="11" t="s">
        <v>32</v>
      </c>
      <c r="T21" s="8" t="s">
        <v>57</v>
      </c>
      <c r="U21" s="77"/>
      <c r="V21" s="1" t="str">
        <f t="shared" si="1"/>
        <v/>
      </c>
    </row>
    <row r="22" spans="2:22">
      <c r="G22" s="79"/>
      <c r="H22" s="89" t="str">
        <f t="shared" si="2"/>
        <v/>
      </c>
      <c r="P22" s="79"/>
      <c r="Q22" s="89" t="str">
        <f t="shared" si="3"/>
        <v/>
      </c>
      <c r="U22" s="79"/>
      <c r="V22" s="1" t="str">
        <f t="shared" si="1"/>
        <v/>
      </c>
    </row>
    <row r="23" spans="2:22" ht="28">
      <c r="B23" s="31" t="s">
        <v>6</v>
      </c>
      <c r="G23" s="79"/>
      <c r="H23" s="89" t="str">
        <f t="shared" si="2"/>
        <v/>
      </c>
      <c r="P23" s="79"/>
      <c r="Q23" s="89" t="str">
        <f t="shared" si="3"/>
        <v/>
      </c>
      <c r="U23" s="79"/>
      <c r="V23" s="1" t="str">
        <f t="shared" si="1"/>
        <v/>
      </c>
    </row>
    <row r="24" spans="2:22">
      <c r="G24" s="79"/>
      <c r="H24" s="89" t="str">
        <f t="shared" si="2"/>
        <v/>
      </c>
      <c r="P24" s="79"/>
      <c r="Q24" s="89" t="str">
        <f t="shared" si="3"/>
        <v/>
      </c>
      <c r="U24" s="79"/>
      <c r="V24" s="1" t="str">
        <f t="shared" si="1"/>
        <v/>
      </c>
    </row>
    <row r="25" spans="2:22" ht="15">
      <c r="B25" s="32" t="s">
        <v>7</v>
      </c>
      <c r="G25" s="79"/>
      <c r="H25" s="89" t="str">
        <f t="shared" si="2"/>
        <v/>
      </c>
      <c r="P25" s="79"/>
      <c r="Q25" s="89" t="str">
        <f t="shared" si="3"/>
        <v/>
      </c>
      <c r="U25" s="79"/>
      <c r="V25" s="1" t="str">
        <f t="shared" si="1"/>
        <v/>
      </c>
    </row>
    <row r="26" spans="2:22">
      <c r="G26" s="79"/>
      <c r="H26" s="89" t="str">
        <f t="shared" si="2"/>
        <v/>
      </c>
      <c r="P26" s="79"/>
      <c r="Q26" s="89" t="str">
        <f t="shared" si="3"/>
        <v/>
      </c>
      <c r="U26" s="79"/>
      <c r="V26" s="1" t="str">
        <f t="shared" si="1"/>
        <v/>
      </c>
    </row>
    <row r="27" spans="2:22">
      <c r="B27" s="33" t="s">
        <v>181</v>
      </c>
      <c r="D27" s="37" t="s">
        <v>43</v>
      </c>
      <c r="E27" s="38" t="s">
        <v>28</v>
      </c>
      <c r="F27" s="38" t="s">
        <v>25</v>
      </c>
      <c r="G27" s="85"/>
      <c r="H27" s="89" t="str">
        <f t="shared" si="2"/>
        <v/>
      </c>
      <c r="I27" s="89"/>
      <c r="J27" s="39" t="s">
        <v>44</v>
      </c>
      <c r="K27" s="40" t="s">
        <v>45</v>
      </c>
      <c r="L27" s="40" t="s">
        <v>29</v>
      </c>
      <c r="M27" s="40" t="s">
        <v>30</v>
      </c>
      <c r="N27" s="41" t="s">
        <v>46</v>
      </c>
      <c r="O27" s="40" t="s">
        <v>31</v>
      </c>
      <c r="P27" s="80"/>
      <c r="Q27" s="89" t="str">
        <f t="shared" si="3"/>
        <v/>
      </c>
      <c r="S27" s="39" t="s">
        <v>32</v>
      </c>
      <c r="T27" s="40" t="s">
        <v>57</v>
      </c>
      <c r="U27" s="91"/>
      <c r="V27" s="1" t="str">
        <f t="shared" si="1"/>
        <v/>
      </c>
    </row>
    <row r="28" spans="2:22">
      <c r="B28" s="33" t="s">
        <v>181</v>
      </c>
      <c r="D28" s="37" t="s">
        <v>43</v>
      </c>
      <c r="E28" s="38" t="s">
        <v>28</v>
      </c>
      <c r="F28" s="38" t="s">
        <v>25</v>
      </c>
      <c r="G28" s="85"/>
      <c r="H28" s="89" t="str">
        <f t="shared" si="2"/>
        <v/>
      </c>
      <c r="I28" s="89"/>
      <c r="J28" s="39" t="s">
        <v>44</v>
      </c>
      <c r="K28" s="40" t="s">
        <v>45</v>
      </c>
      <c r="L28" s="40" t="s">
        <v>29</v>
      </c>
      <c r="M28" s="40" t="s">
        <v>30</v>
      </c>
      <c r="N28" s="41" t="s">
        <v>46</v>
      </c>
      <c r="O28" s="40" t="s">
        <v>31</v>
      </c>
      <c r="P28" s="80"/>
      <c r="Q28" s="89" t="str">
        <f t="shared" si="3"/>
        <v/>
      </c>
      <c r="S28" s="39" t="s">
        <v>32</v>
      </c>
      <c r="T28" s="40" t="s">
        <v>57</v>
      </c>
      <c r="U28" s="91"/>
      <c r="V28" s="1" t="str">
        <f t="shared" si="1"/>
        <v/>
      </c>
    </row>
    <row r="29" spans="2:22">
      <c r="B29" s="33" t="s">
        <v>181</v>
      </c>
      <c r="D29" s="37" t="s">
        <v>43</v>
      </c>
      <c r="E29" s="38" t="s">
        <v>28</v>
      </c>
      <c r="F29" s="38" t="s">
        <v>25</v>
      </c>
      <c r="G29" s="85"/>
      <c r="H29" s="89" t="str">
        <f t="shared" si="2"/>
        <v/>
      </c>
      <c r="I29" s="89"/>
      <c r="J29" s="39" t="s">
        <v>44</v>
      </c>
      <c r="K29" s="40" t="s">
        <v>45</v>
      </c>
      <c r="L29" s="40" t="s">
        <v>29</v>
      </c>
      <c r="M29" s="40" t="s">
        <v>30</v>
      </c>
      <c r="N29" s="41" t="s">
        <v>46</v>
      </c>
      <c r="O29" s="40" t="s">
        <v>31</v>
      </c>
      <c r="P29" s="80"/>
      <c r="Q29" s="89" t="str">
        <f t="shared" si="3"/>
        <v/>
      </c>
      <c r="S29" s="39" t="s">
        <v>32</v>
      </c>
      <c r="T29" s="40" t="s">
        <v>57</v>
      </c>
      <c r="U29" s="91"/>
      <c r="V29" s="1" t="str">
        <f t="shared" si="1"/>
        <v/>
      </c>
    </row>
    <row r="30" spans="2:22">
      <c r="B30" s="33" t="s">
        <v>181</v>
      </c>
      <c r="D30" s="37" t="s">
        <v>43</v>
      </c>
      <c r="E30" s="38" t="s">
        <v>28</v>
      </c>
      <c r="F30" s="38" t="s">
        <v>25</v>
      </c>
      <c r="G30" s="85"/>
      <c r="H30" s="89" t="str">
        <f t="shared" si="2"/>
        <v/>
      </c>
      <c r="I30" s="89"/>
      <c r="J30" s="39" t="s">
        <v>44</v>
      </c>
      <c r="K30" s="40" t="s">
        <v>45</v>
      </c>
      <c r="L30" s="40" t="s">
        <v>29</v>
      </c>
      <c r="M30" s="40" t="s">
        <v>30</v>
      </c>
      <c r="N30" s="41" t="s">
        <v>46</v>
      </c>
      <c r="O30" s="40" t="s">
        <v>31</v>
      </c>
      <c r="P30" s="80"/>
      <c r="Q30" s="89" t="str">
        <f t="shared" si="3"/>
        <v/>
      </c>
      <c r="S30" s="39" t="s">
        <v>32</v>
      </c>
      <c r="T30" s="40" t="s">
        <v>57</v>
      </c>
      <c r="U30" s="91"/>
      <c r="V30" s="1" t="str">
        <f t="shared" si="1"/>
        <v/>
      </c>
    </row>
    <row r="31" spans="2:22">
      <c r="B31" s="33" t="s">
        <v>181</v>
      </c>
      <c r="D31" s="37" t="s">
        <v>43</v>
      </c>
      <c r="E31" s="38" t="s">
        <v>28</v>
      </c>
      <c r="F31" s="38" t="s">
        <v>25</v>
      </c>
      <c r="G31" s="85"/>
      <c r="H31" s="89" t="str">
        <f t="shared" si="2"/>
        <v/>
      </c>
      <c r="I31" s="89"/>
      <c r="J31" s="39" t="s">
        <v>44</v>
      </c>
      <c r="K31" s="40" t="s">
        <v>45</v>
      </c>
      <c r="L31" s="40" t="s">
        <v>29</v>
      </c>
      <c r="M31" s="40" t="s">
        <v>30</v>
      </c>
      <c r="N31" s="41" t="s">
        <v>46</v>
      </c>
      <c r="O31" s="40" t="s">
        <v>31</v>
      </c>
      <c r="P31" s="80"/>
      <c r="Q31" s="89" t="str">
        <f t="shared" si="3"/>
        <v/>
      </c>
      <c r="S31" s="39" t="s">
        <v>32</v>
      </c>
      <c r="T31" s="40" t="s">
        <v>57</v>
      </c>
      <c r="U31" s="91"/>
      <c r="V31" s="1" t="str">
        <f t="shared" si="1"/>
        <v/>
      </c>
    </row>
    <row r="32" spans="2:22">
      <c r="G32" s="79"/>
      <c r="H32" s="89" t="str">
        <f t="shared" si="2"/>
        <v/>
      </c>
      <c r="P32" s="79"/>
      <c r="Q32" s="89" t="str">
        <f t="shared" si="3"/>
        <v/>
      </c>
      <c r="U32" s="79"/>
      <c r="V32" s="1" t="str">
        <f t="shared" si="1"/>
        <v/>
      </c>
    </row>
    <row r="33" spans="2:22" ht="15">
      <c r="B33" s="32" t="s">
        <v>8</v>
      </c>
      <c r="G33" s="79"/>
      <c r="H33" s="89" t="str">
        <f t="shared" si="2"/>
        <v/>
      </c>
      <c r="P33" s="79"/>
      <c r="Q33" s="89" t="str">
        <f t="shared" si="3"/>
        <v/>
      </c>
      <c r="U33" s="79"/>
      <c r="V33" s="1" t="str">
        <f t="shared" si="1"/>
        <v/>
      </c>
    </row>
    <row r="34" spans="2:22">
      <c r="G34" s="79"/>
      <c r="H34" s="89" t="str">
        <f t="shared" si="2"/>
        <v/>
      </c>
      <c r="P34" s="79"/>
      <c r="Q34" s="89" t="str">
        <f t="shared" si="3"/>
        <v/>
      </c>
      <c r="U34" s="79"/>
      <c r="V34" s="1" t="str">
        <f t="shared" si="1"/>
        <v/>
      </c>
    </row>
    <row r="35" spans="2:22">
      <c r="B35" s="33" t="s">
        <v>181</v>
      </c>
      <c r="D35" s="37" t="s">
        <v>43</v>
      </c>
      <c r="E35" s="38" t="s">
        <v>28</v>
      </c>
      <c r="F35" s="38" t="s">
        <v>25</v>
      </c>
      <c r="G35" s="85"/>
      <c r="H35" s="89" t="str">
        <f t="shared" si="2"/>
        <v/>
      </c>
      <c r="I35" s="89"/>
      <c r="J35" s="39" t="s">
        <v>44</v>
      </c>
      <c r="K35" s="40" t="s">
        <v>45</v>
      </c>
      <c r="L35" s="40" t="s">
        <v>29</v>
      </c>
      <c r="M35" s="40" t="s">
        <v>30</v>
      </c>
      <c r="N35" s="41" t="s">
        <v>46</v>
      </c>
      <c r="O35" s="40" t="s">
        <v>31</v>
      </c>
      <c r="P35" s="80"/>
      <c r="Q35" s="89" t="str">
        <f t="shared" si="3"/>
        <v/>
      </c>
      <c r="S35" s="39" t="s">
        <v>32</v>
      </c>
      <c r="T35" s="40" t="s">
        <v>57</v>
      </c>
      <c r="U35" s="91"/>
      <c r="V35" s="1" t="str">
        <f t="shared" si="1"/>
        <v/>
      </c>
    </row>
    <row r="36" spans="2:22">
      <c r="B36" s="33" t="s">
        <v>181</v>
      </c>
      <c r="D36" s="37" t="s">
        <v>43</v>
      </c>
      <c r="E36" s="38" t="s">
        <v>28</v>
      </c>
      <c r="F36" s="38" t="s">
        <v>25</v>
      </c>
      <c r="G36" s="85"/>
      <c r="H36" s="89" t="str">
        <f t="shared" si="2"/>
        <v/>
      </c>
      <c r="I36" s="89"/>
      <c r="J36" s="39" t="s">
        <v>44</v>
      </c>
      <c r="K36" s="40" t="s">
        <v>45</v>
      </c>
      <c r="L36" s="40" t="s">
        <v>29</v>
      </c>
      <c r="M36" s="40" t="s">
        <v>30</v>
      </c>
      <c r="N36" s="41" t="s">
        <v>46</v>
      </c>
      <c r="O36" s="40" t="s">
        <v>31</v>
      </c>
      <c r="P36" s="80"/>
      <c r="Q36" s="89" t="str">
        <f t="shared" si="3"/>
        <v/>
      </c>
      <c r="S36" s="39" t="s">
        <v>32</v>
      </c>
      <c r="T36" s="40" t="s">
        <v>57</v>
      </c>
      <c r="U36" s="91"/>
      <c r="V36" s="1" t="str">
        <f t="shared" si="1"/>
        <v/>
      </c>
    </row>
    <row r="37" spans="2:22">
      <c r="B37" s="33" t="s">
        <v>181</v>
      </c>
      <c r="D37" s="37" t="s">
        <v>43</v>
      </c>
      <c r="E37" s="38" t="s">
        <v>28</v>
      </c>
      <c r="F37" s="38" t="s">
        <v>25</v>
      </c>
      <c r="G37" s="85"/>
      <c r="H37" s="89" t="str">
        <f t="shared" si="2"/>
        <v/>
      </c>
      <c r="I37" s="89"/>
      <c r="J37" s="39" t="s">
        <v>44</v>
      </c>
      <c r="K37" s="40" t="s">
        <v>45</v>
      </c>
      <c r="L37" s="40" t="s">
        <v>29</v>
      </c>
      <c r="M37" s="40" t="s">
        <v>30</v>
      </c>
      <c r="N37" s="41" t="s">
        <v>46</v>
      </c>
      <c r="O37" s="40" t="s">
        <v>31</v>
      </c>
      <c r="P37" s="80"/>
      <c r="Q37" s="89" t="str">
        <f t="shared" si="3"/>
        <v/>
      </c>
      <c r="S37" s="39" t="s">
        <v>32</v>
      </c>
      <c r="T37" s="40" t="s">
        <v>57</v>
      </c>
      <c r="U37" s="91"/>
      <c r="V37" s="1" t="str">
        <f t="shared" si="1"/>
        <v/>
      </c>
    </row>
    <row r="38" spans="2:22">
      <c r="B38" s="33" t="s">
        <v>181</v>
      </c>
      <c r="D38" s="37" t="s">
        <v>43</v>
      </c>
      <c r="E38" s="38" t="s">
        <v>28</v>
      </c>
      <c r="F38" s="38" t="s">
        <v>25</v>
      </c>
      <c r="G38" s="85"/>
      <c r="H38" s="89" t="str">
        <f t="shared" si="2"/>
        <v/>
      </c>
      <c r="I38" s="89"/>
      <c r="J38" s="39" t="s">
        <v>44</v>
      </c>
      <c r="K38" s="40" t="s">
        <v>45</v>
      </c>
      <c r="L38" s="40" t="s">
        <v>29</v>
      </c>
      <c r="M38" s="40" t="s">
        <v>30</v>
      </c>
      <c r="N38" s="41" t="s">
        <v>46</v>
      </c>
      <c r="O38" s="40" t="s">
        <v>31</v>
      </c>
      <c r="P38" s="80"/>
      <c r="Q38" s="89" t="str">
        <f t="shared" si="3"/>
        <v/>
      </c>
      <c r="S38" s="39" t="s">
        <v>32</v>
      </c>
      <c r="T38" s="40" t="s">
        <v>57</v>
      </c>
      <c r="U38" s="91"/>
      <c r="V38" s="1" t="str">
        <f t="shared" si="1"/>
        <v/>
      </c>
    </row>
    <row r="39" spans="2:22">
      <c r="B39" s="33" t="s">
        <v>181</v>
      </c>
      <c r="D39" s="37" t="s">
        <v>43</v>
      </c>
      <c r="E39" s="38" t="s">
        <v>28</v>
      </c>
      <c r="F39" s="38" t="s">
        <v>25</v>
      </c>
      <c r="G39" s="85"/>
      <c r="H39" s="89" t="str">
        <f t="shared" si="2"/>
        <v/>
      </c>
      <c r="I39" s="89"/>
      <c r="J39" s="39" t="s">
        <v>44</v>
      </c>
      <c r="K39" s="40" t="s">
        <v>45</v>
      </c>
      <c r="L39" s="40" t="s">
        <v>29</v>
      </c>
      <c r="M39" s="40" t="s">
        <v>30</v>
      </c>
      <c r="N39" s="41" t="s">
        <v>46</v>
      </c>
      <c r="O39" s="40" t="s">
        <v>31</v>
      </c>
      <c r="P39" s="80"/>
      <c r="Q39" s="89" t="str">
        <f t="shared" si="3"/>
        <v/>
      </c>
      <c r="S39" s="39" t="s">
        <v>32</v>
      </c>
      <c r="T39" s="40" t="s">
        <v>57</v>
      </c>
      <c r="U39" s="91"/>
      <c r="V39" s="1" t="str">
        <f t="shared" si="1"/>
        <v/>
      </c>
    </row>
    <row r="40" spans="2:22">
      <c r="G40" s="79"/>
      <c r="H40" s="89" t="str">
        <f t="shared" si="2"/>
        <v/>
      </c>
      <c r="P40" s="79"/>
      <c r="Q40" s="89" t="str">
        <f t="shared" si="3"/>
        <v/>
      </c>
      <c r="U40" s="79"/>
      <c r="V40" s="1" t="str">
        <f t="shared" si="1"/>
        <v/>
      </c>
    </row>
    <row r="41" spans="2:22" ht="28">
      <c r="B41" s="42" t="s">
        <v>9</v>
      </c>
      <c r="G41" s="79"/>
      <c r="H41" s="89" t="str">
        <f t="shared" si="2"/>
        <v/>
      </c>
      <c r="P41" s="79"/>
      <c r="Q41" s="89" t="str">
        <f t="shared" si="3"/>
        <v/>
      </c>
      <c r="U41" s="79"/>
      <c r="V41" s="1" t="str">
        <f t="shared" si="1"/>
        <v/>
      </c>
    </row>
    <row r="42" spans="2:22">
      <c r="G42" s="79"/>
      <c r="H42" s="89" t="str">
        <f t="shared" si="2"/>
        <v/>
      </c>
      <c r="P42" s="79"/>
      <c r="Q42" s="89" t="str">
        <f t="shared" si="3"/>
        <v/>
      </c>
      <c r="U42" s="79"/>
      <c r="V42" s="1" t="str">
        <f t="shared" si="1"/>
        <v/>
      </c>
    </row>
    <row r="43" spans="2:22" ht="15">
      <c r="B43" s="43" t="s">
        <v>11</v>
      </c>
      <c r="G43" s="79"/>
      <c r="H43" s="89" t="str">
        <f t="shared" si="2"/>
        <v/>
      </c>
      <c r="P43" s="79"/>
      <c r="Q43" s="89" t="str">
        <f t="shared" si="3"/>
        <v/>
      </c>
      <c r="U43" s="79"/>
      <c r="V43" s="1" t="str">
        <f t="shared" si="1"/>
        <v/>
      </c>
    </row>
    <row r="44" spans="2:22">
      <c r="G44" s="79"/>
      <c r="H44" s="89" t="str">
        <f t="shared" si="2"/>
        <v/>
      </c>
      <c r="P44" s="79"/>
      <c r="Q44" s="89" t="str">
        <f t="shared" si="3"/>
        <v/>
      </c>
      <c r="U44" s="79"/>
      <c r="V44" s="1" t="str">
        <f t="shared" si="1"/>
        <v/>
      </c>
    </row>
    <row r="45" spans="2:22">
      <c r="B45" s="45" t="s">
        <v>181</v>
      </c>
      <c r="D45" s="44" t="s">
        <v>43</v>
      </c>
      <c r="E45" s="47" t="s">
        <v>28</v>
      </c>
      <c r="F45" s="47" t="s">
        <v>25</v>
      </c>
      <c r="G45" s="86"/>
      <c r="H45" s="89" t="str">
        <f t="shared" si="2"/>
        <v/>
      </c>
      <c r="I45" s="89"/>
      <c r="J45" s="48" t="s">
        <v>44</v>
      </c>
      <c r="K45" s="49" t="s">
        <v>45</v>
      </c>
      <c r="L45" s="49" t="s">
        <v>29</v>
      </c>
      <c r="M45" s="49" t="s">
        <v>30</v>
      </c>
      <c r="N45" s="50" t="s">
        <v>46</v>
      </c>
      <c r="O45" s="49" t="s">
        <v>31</v>
      </c>
      <c r="P45" s="81"/>
      <c r="Q45" s="89" t="str">
        <f t="shared" si="3"/>
        <v/>
      </c>
      <c r="S45" s="48" t="s">
        <v>32</v>
      </c>
      <c r="T45" s="49" t="s">
        <v>57</v>
      </c>
      <c r="U45" s="92"/>
      <c r="V45" s="1" t="str">
        <f t="shared" si="1"/>
        <v/>
      </c>
    </row>
    <row r="46" spans="2:22">
      <c r="B46" s="45" t="s">
        <v>181</v>
      </c>
      <c r="D46" s="44" t="s">
        <v>43</v>
      </c>
      <c r="E46" s="47" t="s">
        <v>28</v>
      </c>
      <c r="F46" s="47" t="s">
        <v>25</v>
      </c>
      <c r="G46" s="86"/>
      <c r="H46" s="89" t="str">
        <f t="shared" si="2"/>
        <v/>
      </c>
      <c r="I46" s="89"/>
      <c r="J46" s="48" t="s">
        <v>44</v>
      </c>
      <c r="K46" s="49" t="s">
        <v>45</v>
      </c>
      <c r="L46" s="49" t="s">
        <v>29</v>
      </c>
      <c r="M46" s="49" t="s">
        <v>30</v>
      </c>
      <c r="N46" s="50" t="s">
        <v>46</v>
      </c>
      <c r="O46" s="49" t="s">
        <v>31</v>
      </c>
      <c r="P46" s="81"/>
      <c r="Q46" s="89" t="str">
        <f t="shared" si="3"/>
        <v/>
      </c>
      <c r="S46" s="48" t="s">
        <v>32</v>
      </c>
      <c r="T46" s="49" t="s">
        <v>57</v>
      </c>
      <c r="U46" s="92"/>
      <c r="V46" s="1" t="str">
        <f t="shared" si="1"/>
        <v/>
      </c>
    </row>
    <row r="47" spans="2:22">
      <c r="B47" s="45" t="s">
        <v>181</v>
      </c>
      <c r="D47" s="44" t="s">
        <v>43</v>
      </c>
      <c r="E47" s="47" t="s">
        <v>28</v>
      </c>
      <c r="F47" s="47" t="s">
        <v>25</v>
      </c>
      <c r="G47" s="86"/>
      <c r="H47" s="89" t="str">
        <f t="shared" si="2"/>
        <v/>
      </c>
      <c r="I47" s="89"/>
      <c r="J47" s="48" t="s">
        <v>44</v>
      </c>
      <c r="K47" s="49" t="s">
        <v>45</v>
      </c>
      <c r="L47" s="49" t="s">
        <v>29</v>
      </c>
      <c r="M47" s="49" t="s">
        <v>30</v>
      </c>
      <c r="N47" s="50" t="s">
        <v>46</v>
      </c>
      <c r="O47" s="49" t="s">
        <v>31</v>
      </c>
      <c r="P47" s="81"/>
      <c r="Q47" s="89" t="str">
        <f t="shared" si="3"/>
        <v/>
      </c>
      <c r="S47" s="48" t="s">
        <v>32</v>
      </c>
      <c r="T47" s="49" t="s">
        <v>57</v>
      </c>
      <c r="U47" s="92"/>
      <c r="V47" s="1" t="str">
        <f t="shared" si="1"/>
        <v/>
      </c>
    </row>
    <row r="48" spans="2:22">
      <c r="B48" s="45" t="s">
        <v>181</v>
      </c>
      <c r="D48" s="44" t="s">
        <v>43</v>
      </c>
      <c r="E48" s="47" t="s">
        <v>28</v>
      </c>
      <c r="F48" s="47" t="s">
        <v>25</v>
      </c>
      <c r="G48" s="86"/>
      <c r="H48" s="89" t="str">
        <f t="shared" si="2"/>
        <v/>
      </c>
      <c r="I48" s="89"/>
      <c r="J48" s="48" t="s">
        <v>44</v>
      </c>
      <c r="K48" s="49" t="s">
        <v>45</v>
      </c>
      <c r="L48" s="49" t="s">
        <v>29</v>
      </c>
      <c r="M48" s="49" t="s">
        <v>30</v>
      </c>
      <c r="N48" s="50" t="s">
        <v>46</v>
      </c>
      <c r="O48" s="49" t="s">
        <v>31</v>
      </c>
      <c r="P48" s="81"/>
      <c r="Q48" s="89" t="str">
        <f t="shared" si="3"/>
        <v/>
      </c>
      <c r="S48" s="48" t="s">
        <v>32</v>
      </c>
      <c r="T48" s="49" t="s">
        <v>57</v>
      </c>
      <c r="U48" s="92"/>
      <c r="V48" s="1" t="str">
        <f t="shared" si="1"/>
        <v/>
      </c>
    </row>
    <row r="49" spans="2:22">
      <c r="B49" s="45" t="s">
        <v>181</v>
      </c>
      <c r="D49" s="44" t="s">
        <v>43</v>
      </c>
      <c r="E49" s="47" t="s">
        <v>28</v>
      </c>
      <c r="F49" s="47" t="s">
        <v>25</v>
      </c>
      <c r="G49" s="86"/>
      <c r="H49" s="89" t="str">
        <f t="shared" si="2"/>
        <v/>
      </c>
      <c r="I49" s="89"/>
      <c r="J49" s="48" t="s">
        <v>44</v>
      </c>
      <c r="K49" s="49" t="s">
        <v>45</v>
      </c>
      <c r="L49" s="49" t="s">
        <v>29</v>
      </c>
      <c r="M49" s="49" t="s">
        <v>30</v>
      </c>
      <c r="N49" s="50" t="s">
        <v>46</v>
      </c>
      <c r="O49" s="49" t="s">
        <v>31</v>
      </c>
      <c r="P49" s="81"/>
      <c r="Q49" s="89" t="str">
        <f t="shared" si="3"/>
        <v/>
      </c>
      <c r="S49" s="48" t="s">
        <v>32</v>
      </c>
      <c r="T49" s="49" t="s">
        <v>57</v>
      </c>
      <c r="U49" s="92"/>
      <c r="V49" s="1" t="str">
        <f t="shared" si="1"/>
        <v/>
      </c>
    </row>
    <row r="50" spans="2:22">
      <c r="G50" s="79"/>
      <c r="H50" s="89" t="str">
        <f t="shared" si="2"/>
        <v/>
      </c>
      <c r="I50" s="89"/>
      <c r="P50" s="79"/>
      <c r="Q50" s="89" t="str">
        <f t="shared" si="3"/>
        <v/>
      </c>
      <c r="U50" s="79"/>
      <c r="V50" s="1" t="str">
        <f t="shared" si="1"/>
        <v/>
      </c>
    </row>
    <row r="51" spans="2:22" ht="15">
      <c r="B51" s="43" t="s">
        <v>10</v>
      </c>
      <c r="G51" s="79"/>
      <c r="H51" s="89" t="str">
        <f t="shared" si="2"/>
        <v/>
      </c>
      <c r="I51" s="89"/>
      <c r="P51" s="79"/>
      <c r="Q51" s="89" t="str">
        <f t="shared" si="3"/>
        <v/>
      </c>
      <c r="U51" s="79"/>
      <c r="V51" s="1" t="str">
        <f t="shared" si="1"/>
        <v/>
      </c>
    </row>
    <row r="52" spans="2:22">
      <c r="G52" s="79"/>
      <c r="H52" s="89" t="str">
        <f t="shared" si="2"/>
        <v/>
      </c>
      <c r="I52" s="89"/>
      <c r="P52" s="79"/>
      <c r="Q52" s="89" t="str">
        <f t="shared" si="3"/>
        <v/>
      </c>
      <c r="U52" s="79"/>
      <c r="V52" s="1" t="str">
        <f t="shared" si="1"/>
        <v/>
      </c>
    </row>
    <row r="53" spans="2:22">
      <c r="B53" s="45" t="s">
        <v>181</v>
      </c>
      <c r="D53" s="44" t="s">
        <v>43</v>
      </c>
      <c r="E53" s="47" t="s">
        <v>28</v>
      </c>
      <c r="F53" s="47" t="s">
        <v>25</v>
      </c>
      <c r="G53" s="86"/>
      <c r="H53" s="89" t="str">
        <f t="shared" si="2"/>
        <v/>
      </c>
      <c r="I53" s="89"/>
      <c r="J53" s="48" t="s">
        <v>44</v>
      </c>
      <c r="K53" s="49" t="s">
        <v>45</v>
      </c>
      <c r="L53" s="49" t="s">
        <v>29</v>
      </c>
      <c r="M53" s="49" t="s">
        <v>30</v>
      </c>
      <c r="N53" s="50" t="s">
        <v>46</v>
      </c>
      <c r="O53" s="49" t="s">
        <v>31</v>
      </c>
      <c r="P53" s="81"/>
      <c r="Q53" s="89" t="str">
        <f t="shared" si="3"/>
        <v/>
      </c>
      <c r="S53" s="48" t="s">
        <v>32</v>
      </c>
      <c r="T53" s="49" t="s">
        <v>57</v>
      </c>
      <c r="U53" s="92"/>
      <c r="V53" s="1" t="str">
        <f t="shared" si="1"/>
        <v/>
      </c>
    </row>
    <row r="54" spans="2:22">
      <c r="B54" s="45" t="s">
        <v>181</v>
      </c>
      <c r="D54" s="44" t="s">
        <v>43</v>
      </c>
      <c r="E54" s="47" t="s">
        <v>28</v>
      </c>
      <c r="F54" s="47" t="s">
        <v>25</v>
      </c>
      <c r="G54" s="86"/>
      <c r="H54" s="89" t="str">
        <f t="shared" si="2"/>
        <v/>
      </c>
      <c r="I54" s="89"/>
      <c r="J54" s="48" t="s">
        <v>44</v>
      </c>
      <c r="K54" s="49" t="s">
        <v>45</v>
      </c>
      <c r="L54" s="49" t="s">
        <v>29</v>
      </c>
      <c r="M54" s="49" t="s">
        <v>30</v>
      </c>
      <c r="N54" s="50" t="s">
        <v>46</v>
      </c>
      <c r="O54" s="49" t="s">
        <v>31</v>
      </c>
      <c r="P54" s="81"/>
      <c r="Q54" s="89" t="str">
        <f t="shared" si="3"/>
        <v/>
      </c>
      <c r="S54" s="48" t="s">
        <v>32</v>
      </c>
      <c r="T54" s="49" t="s">
        <v>57</v>
      </c>
      <c r="U54" s="92"/>
      <c r="V54" s="1" t="str">
        <f t="shared" si="1"/>
        <v/>
      </c>
    </row>
    <row r="55" spans="2:22">
      <c r="B55" s="45" t="s">
        <v>181</v>
      </c>
      <c r="D55" s="44" t="s">
        <v>43</v>
      </c>
      <c r="E55" s="47" t="s">
        <v>28</v>
      </c>
      <c r="F55" s="47" t="s">
        <v>25</v>
      </c>
      <c r="G55" s="86"/>
      <c r="H55" s="89" t="str">
        <f t="shared" si="2"/>
        <v/>
      </c>
      <c r="I55" s="89"/>
      <c r="J55" s="48" t="s">
        <v>44</v>
      </c>
      <c r="K55" s="49" t="s">
        <v>45</v>
      </c>
      <c r="L55" s="49" t="s">
        <v>29</v>
      </c>
      <c r="M55" s="49" t="s">
        <v>30</v>
      </c>
      <c r="N55" s="50" t="s">
        <v>46</v>
      </c>
      <c r="O55" s="49" t="s">
        <v>31</v>
      </c>
      <c r="P55" s="81"/>
      <c r="Q55" s="89" t="str">
        <f t="shared" si="3"/>
        <v/>
      </c>
      <c r="S55" s="48" t="s">
        <v>32</v>
      </c>
      <c r="T55" s="49" t="s">
        <v>57</v>
      </c>
      <c r="U55" s="92"/>
      <c r="V55" s="1" t="str">
        <f t="shared" si="1"/>
        <v/>
      </c>
    </row>
    <row r="56" spans="2:22">
      <c r="B56" s="45" t="s">
        <v>181</v>
      </c>
      <c r="D56" s="44" t="s">
        <v>43</v>
      </c>
      <c r="E56" s="47" t="s">
        <v>28</v>
      </c>
      <c r="F56" s="47" t="s">
        <v>25</v>
      </c>
      <c r="G56" s="86"/>
      <c r="H56" s="89" t="str">
        <f t="shared" si="2"/>
        <v/>
      </c>
      <c r="I56" s="89"/>
      <c r="J56" s="48" t="s">
        <v>44</v>
      </c>
      <c r="K56" s="49" t="s">
        <v>45</v>
      </c>
      <c r="L56" s="49" t="s">
        <v>29</v>
      </c>
      <c r="M56" s="49" t="s">
        <v>30</v>
      </c>
      <c r="N56" s="50" t="s">
        <v>46</v>
      </c>
      <c r="O56" s="49" t="s">
        <v>31</v>
      </c>
      <c r="P56" s="81"/>
      <c r="Q56" s="89" t="str">
        <f t="shared" si="3"/>
        <v/>
      </c>
      <c r="S56" s="48" t="s">
        <v>32</v>
      </c>
      <c r="T56" s="49" t="s">
        <v>57</v>
      </c>
      <c r="U56" s="92"/>
      <c r="V56" s="1" t="str">
        <f t="shared" si="1"/>
        <v/>
      </c>
    </row>
    <row r="57" spans="2:22">
      <c r="B57" s="45" t="s">
        <v>181</v>
      </c>
      <c r="D57" s="44" t="s">
        <v>43</v>
      </c>
      <c r="E57" s="47" t="s">
        <v>28</v>
      </c>
      <c r="F57" s="47" t="s">
        <v>25</v>
      </c>
      <c r="G57" s="86"/>
      <c r="H57" s="89" t="str">
        <f t="shared" si="2"/>
        <v/>
      </c>
      <c r="I57" s="89"/>
      <c r="J57" s="48" t="s">
        <v>44</v>
      </c>
      <c r="K57" s="49" t="s">
        <v>45</v>
      </c>
      <c r="L57" s="49" t="s">
        <v>29</v>
      </c>
      <c r="M57" s="49" t="s">
        <v>30</v>
      </c>
      <c r="N57" s="50" t="s">
        <v>46</v>
      </c>
      <c r="O57" s="49" t="s">
        <v>31</v>
      </c>
      <c r="P57" s="81"/>
      <c r="Q57" s="89" t="str">
        <f t="shared" si="3"/>
        <v/>
      </c>
      <c r="S57" s="48" t="s">
        <v>32</v>
      </c>
      <c r="T57" s="49" t="s">
        <v>57</v>
      </c>
      <c r="U57" s="92"/>
      <c r="V57" s="1" t="str">
        <f t="shared" si="1"/>
        <v/>
      </c>
    </row>
    <row r="58" spans="2:22">
      <c r="G58" s="79"/>
      <c r="H58" s="89" t="str">
        <f t="shared" si="2"/>
        <v/>
      </c>
      <c r="I58" s="89"/>
      <c r="P58" s="79"/>
      <c r="Q58" s="89" t="str">
        <f t="shared" si="3"/>
        <v/>
      </c>
      <c r="U58" s="79"/>
      <c r="V58" s="1" t="str">
        <f t="shared" si="1"/>
        <v/>
      </c>
    </row>
    <row r="59" spans="2:22" ht="28">
      <c r="B59" s="51" t="s">
        <v>12</v>
      </c>
      <c r="G59" s="79"/>
      <c r="H59" s="89" t="str">
        <f t="shared" si="2"/>
        <v/>
      </c>
      <c r="I59" s="89"/>
      <c r="P59" s="79"/>
      <c r="Q59" s="89" t="str">
        <f t="shared" si="3"/>
        <v/>
      </c>
      <c r="U59" s="79"/>
      <c r="V59" s="1" t="str">
        <f t="shared" si="1"/>
        <v/>
      </c>
    </row>
    <row r="60" spans="2:22">
      <c r="G60" s="79"/>
      <c r="H60" s="89" t="str">
        <f t="shared" si="2"/>
        <v/>
      </c>
      <c r="I60" s="89"/>
      <c r="P60" s="79"/>
      <c r="Q60" s="89" t="str">
        <f t="shared" si="3"/>
        <v/>
      </c>
      <c r="U60" s="79"/>
      <c r="V60" s="1" t="str">
        <f t="shared" si="1"/>
        <v/>
      </c>
    </row>
    <row r="61" spans="2:22" ht="15">
      <c r="B61" s="52" t="s">
        <v>15</v>
      </c>
      <c r="G61" s="79"/>
      <c r="H61" s="89" t="str">
        <f t="shared" si="2"/>
        <v/>
      </c>
      <c r="I61" s="89"/>
      <c r="P61" s="79"/>
      <c r="Q61" s="89" t="str">
        <f t="shared" si="3"/>
        <v/>
      </c>
      <c r="U61" s="79"/>
      <c r="V61" s="1" t="str">
        <f t="shared" si="1"/>
        <v/>
      </c>
    </row>
    <row r="62" spans="2:22">
      <c r="G62" s="79"/>
      <c r="H62" s="89" t="str">
        <f t="shared" si="2"/>
        <v/>
      </c>
      <c r="I62" s="89"/>
      <c r="P62" s="79"/>
      <c r="Q62" s="89" t="str">
        <f t="shared" si="3"/>
        <v/>
      </c>
      <c r="U62" s="79"/>
      <c r="V62" s="1" t="str">
        <f t="shared" si="1"/>
        <v/>
      </c>
    </row>
    <row r="63" spans="2:22">
      <c r="B63" s="53" t="s">
        <v>181</v>
      </c>
      <c r="D63" s="56" t="s">
        <v>43</v>
      </c>
      <c r="E63" s="57" t="s">
        <v>28</v>
      </c>
      <c r="F63" s="57" t="s">
        <v>25</v>
      </c>
      <c r="G63" s="87"/>
      <c r="H63" s="89" t="str">
        <f t="shared" si="2"/>
        <v/>
      </c>
      <c r="I63" s="89"/>
      <c r="J63" s="58" t="s">
        <v>44</v>
      </c>
      <c r="K63" s="59" t="s">
        <v>45</v>
      </c>
      <c r="L63" s="59" t="s">
        <v>29</v>
      </c>
      <c r="M63" s="59" t="s">
        <v>30</v>
      </c>
      <c r="N63" s="60" t="s">
        <v>46</v>
      </c>
      <c r="O63" s="59" t="s">
        <v>31</v>
      </c>
      <c r="P63" s="82"/>
      <c r="Q63" s="89" t="str">
        <f t="shared" si="3"/>
        <v/>
      </c>
      <c r="S63" s="58" t="s">
        <v>32</v>
      </c>
      <c r="T63" s="59" t="s">
        <v>57</v>
      </c>
      <c r="U63" s="93"/>
      <c r="V63" s="1" t="str">
        <f t="shared" si="1"/>
        <v/>
      </c>
    </row>
    <row r="64" spans="2:22">
      <c r="B64" s="53" t="s">
        <v>181</v>
      </c>
      <c r="D64" s="56" t="s">
        <v>43</v>
      </c>
      <c r="E64" s="57" t="s">
        <v>28</v>
      </c>
      <c r="F64" s="57" t="s">
        <v>25</v>
      </c>
      <c r="G64" s="87"/>
      <c r="H64" s="89" t="str">
        <f t="shared" si="2"/>
        <v/>
      </c>
      <c r="I64" s="89"/>
      <c r="J64" s="58" t="s">
        <v>44</v>
      </c>
      <c r="K64" s="59" t="s">
        <v>45</v>
      </c>
      <c r="L64" s="59" t="s">
        <v>29</v>
      </c>
      <c r="M64" s="59" t="s">
        <v>30</v>
      </c>
      <c r="N64" s="60" t="s">
        <v>46</v>
      </c>
      <c r="O64" s="59" t="s">
        <v>31</v>
      </c>
      <c r="P64" s="82"/>
      <c r="Q64" s="89" t="str">
        <f t="shared" si="3"/>
        <v/>
      </c>
      <c r="S64" s="58" t="s">
        <v>32</v>
      </c>
      <c r="T64" s="59" t="s">
        <v>57</v>
      </c>
      <c r="U64" s="93"/>
      <c r="V64" s="1" t="str">
        <f t="shared" si="1"/>
        <v/>
      </c>
    </row>
    <row r="65" spans="2:22">
      <c r="B65" s="53" t="s">
        <v>181</v>
      </c>
      <c r="D65" s="56" t="s">
        <v>43</v>
      </c>
      <c r="E65" s="57" t="s">
        <v>28</v>
      </c>
      <c r="F65" s="57" t="s">
        <v>25</v>
      </c>
      <c r="G65" s="87"/>
      <c r="H65" s="89" t="str">
        <f t="shared" si="2"/>
        <v/>
      </c>
      <c r="I65" s="89"/>
      <c r="J65" s="58" t="s">
        <v>44</v>
      </c>
      <c r="K65" s="59" t="s">
        <v>45</v>
      </c>
      <c r="L65" s="59" t="s">
        <v>29</v>
      </c>
      <c r="M65" s="59" t="s">
        <v>30</v>
      </c>
      <c r="N65" s="60" t="s">
        <v>46</v>
      </c>
      <c r="O65" s="59" t="s">
        <v>31</v>
      </c>
      <c r="P65" s="82"/>
      <c r="Q65" s="89" t="str">
        <f t="shared" si="3"/>
        <v/>
      </c>
      <c r="S65" s="58" t="s">
        <v>32</v>
      </c>
      <c r="T65" s="59" t="s">
        <v>57</v>
      </c>
      <c r="U65" s="93"/>
      <c r="V65" s="1" t="str">
        <f t="shared" si="1"/>
        <v/>
      </c>
    </row>
    <row r="66" spans="2:22">
      <c r="B66" s="53" t="s">
        <v>181</v>
      </c>
      <c r="D66" s="56" t="s">
        <v>43</v>
      </c>
      <c r="E66" s="57" t="s">
        <v>28</v>
      </c>
      <c r="F66" s="57" t="s">
        <v>25</v>
      </c>
      <c r="G66" s="87"/>
      <c r="H66" s="89" t="str">
        <f t="shared" si="2"/>
        <v/>
      </c>
      <c r="I66" s="89"/>
      <c r="J66" s="58" t="s">
        <v>44</v>
      </c>
      <c r="K66" s="59" t="s">
        <v>45</v>
      </c>
      <c r="L66" s="59" t="s">
        <v>29</v>
      </c>
      <c r="M66" s="59" t="s">
        <v>30</v>
      </c>
      <c r="N66" s="60" t="s">
        <v>46</v>
      </c>
      <c r="O66" s="59" t="s">
        <v>31</v>
      </c>
      <c r="P66" s="82"/>
      <c r="Q66" s="89" t="str">
        <f t="shared" si="3"/>
        <v/>
      </c>
      <c r="S66" s="58" t="s">
        <v>32</v>
      </c>
      <c r="T66" s="59" t="s">
        <v>57</v>
      </c>
      <c r="U66" s="93"/>
      <c r="V66" s="1" t="str">
        <f t="shared" si="1"/>
        <v/>
      </c>
    </row>
    <row r="67" spans="2:22">
      <c r="B67" s="53" t="s">
        <v>181</v>
      </c>
      <c r="D67" s="56" t="s">
        <v>43</v>
      </c>
      <c r="E67" s="57" t="s">
        <v>28</v>
      </c>
      <c r="F67" s="57" t="s">
        <v>25</v>
      </c>
      <c r="G67" s="87"/>
      <c r="H67" s="89" t="str">
        <f t="shared" si="2"/>
        <v/>
      </c>
      <c r="I67" s="89"/>
      <c r="J67" s="58" t="s">
        <v>44</v>
      </c>
      <c r="K67" s="59" t="s">
        <v>45</v>
      </c>
      <c r="L67" s="59" t="s">
        <v>29</v>
      </c>
      <c r="M67" s="59" t="s">
        <v>30</v>
      </c>
      <c r="N67" s="60" t="s">
        <v>46</v>
      </c>
      <c r="O67" s="59" t="s">
        <v>31</v>
      </c>
      <c r="P67" s="82"/>
      <c r="Q67" s="89" t="str">
        <f t="shared" si="3"/>
        <v/>
      </c>
      <c r="S67" s="58" t="s">
        <v>32</v>
      </c>
      <c r="T67" s="59" t="s">
        <v>57</v>
      </c>
      <c r="U67" s="93"/>
      <c r="V67" s="1" t="str">
        <f t="shared" si="1"/>
        <v/>
      </c>
    </row>
    <row r="68" spans="2:22">
      <c r="G68" s="79"/>
      <c r="H68" s="89" t="str">
        <f t="shared" si="2"/>
        <v/>
      </c>
      <c r="I68" s="89"/>
      <c r="P68" s="79"/>
      <c r="Q68" s="89" t="str">
        <f t="shared" si="3"/>
        <v/>
      </c>
      <c r="U68" s="79"/>
      <c r="V68" s="1" t="str">
        <f t="shared" si="1"/>
        <v/>
      </c>
    </row>
    <row r="69" spans="2:22" ht="30">
      <c r="B69" s="52" t="s">
        <v>13</v>
      </c>
      <c r="G69" s="79"/>
      <c r="H69" s="89" t="str">
        <f t="shared" si="2"/>
        <v/>
      </c>
      <c r="I69" s="89"/>
      <c r="P69" s="79"/>
      <c r="Q69" s="89" t="str">
        <f t="shared" si="3"/>
        <v/>
      </c>
      <c r="U69" s="79"/>
      <c r="V69" s="1" t="str">
        <f t="shared" si="1"/>
        <v/>
      </c>
    </row>
    <row r="70" spans="2:22">
      <c r="G70" s="79"/>
      <c r="H70" s="89" t="str">
        <f t="shared" si="2"/>
        <v/>
      </c>
      <c r="I70" s="89"/>
      <c r="P70" s="79"/>
      <c r="Q70" s="89" t="str">
        <f t="shared" si="3"/>
        <v/>
      </c>
      <c r="U70" s="79"/>
      <c r="V70" s="1" t="str">
        <f t="shared" si="1"/>
        <v/>
      </c>
    </row>
    <row r="71" spans="2:22">
      <c r="B71" s="53" t="s">
        <v>181</v>
      </c>
      <c r="D71" s="56" t="s">
        <v>43</v>
      </c>
      <c r="E71" s="57" t="s">
        <v>28</v>
      </c>
      <c r="F71" s="57" t="s">
        <v>25</v>
      </c>
      <c r="G71" s="87"/>
      <c r="H71" s="89" t="str">
        <f t="shared" si="2"/>
        <v/>
      </c>
      <c r="I71" s="89"/>
      <c r="J71" s="58" t="s">
        <v>44</v>
      </c>
      <c r="K71" s="59" t="s">
        <v>45</v>
      </c>
      <c r="L71" s="59" t="s">
        <v>29</v>
      </c>
      <c r="M71" s="59" t="s">
        <v>30</v>
      </c>
      <c r="N71" s="60" t="s">
        <v>46</v>
      </c>
      <c r="O71" s="59" t="s">
        <v>31</v>
      </c>
      <c r="P71" s="82"/>
      <c r="Q71" s="89" t="str">
        <f t="shared" si="3"/>
        <v/>
      </c>
      <c r="S71" s="58" t="s">
        <v>32</v>
      </c>
      <c r="T71" s="59" t="s">
        <v>57</v>
      </c>
      <c r="U71" s="93"/>
      <c r="V71" s="1" t="str">
        <f t="shared" si="1"/>
        <v/>
      </c>
    </row>
    <row r="72" spans="2:22">
      <c r="B72" s="53" t="s">
        <v>181</v>
      </c>
      <c r="D72" s="56" t="s">
        <v>43</v>
      </c>
      <c r="E72" s="57" t="s">
        <v>28</v>
      </c>
      <c r="F72" s="57" t="s">
        <v>25</v>
      </c>
      <c r="G72" s="87"/>
      <c r="H72" s="89" t="str">
        <f t="shared" si="2"/>
        <v/>
      </c>
      <c r="I72" s="89"/>
      <c r="J72" s="58" t="s">
        <v>44</v>
      </c>
      <c r="K72" s="59" t="s">
        <v>45</v>
      </c>
      <c r="L72" s="59" t="s">
        <v>29</v>
      </c>
      <c r="M72" s="59" t="s">
        <v>30</v>
      </c>
      <c r="N72" s="60" t="s">
        <v>46</v>
      </c>
      <c r="O72" s="59" t="s">
        <v>31</v>
      </c>
      <c r="P72" s="82"/>
      <c r="Q72" s="89" t="str">
        <f t="shared" si="3"/>
        <v/>
      </c>
      <c r="S72" s="58" t="s">
        <v>32</v>
      </c>
      <c r="T72" s="59" t="s">
        <v>57</v>
      </c>
      <c r="U72" s="93"/>
      <c r="V72" s="1" t="str">
        <f t="shared" si="1"/>
        <v/>
      </c>
    </row>
    <row r="73" spans="2:22">
      <c r="B73" s="53" t="s">
        <v>181</v>
      </c>
      <c r="D73" s="56" t="s">
        <v>43</v>
      </c>
      <c r="E73" s="57" t="s">
        <v>28</v>
      </c>
      <c r="F73" s="57" t="s">
        <v>25</v>
      </c>
      <c r="G73" s="87"/>
      <c r="H73" s="89" t="str">
        <f t="shared" si="2"/>
        <v/>
      </c>
      <c r="I73" s="89"/>
      <c r="J73" s="58" t="s">
        <v>44</v>
      </c>
      <c r="K73" s="59" t="s">
        <v>45</v>
      </c>
      <c r="L73" s="59" t="s">
        <v>29</v>
      </c>
      <c r="M73" s="59" t="s">
        <v>30</v>
      </c>
      <c r="N73" s="60" t="s">
        <v>46</v>
      </c>
      <c r="O73" s="59" t="s">
        <v>31</v>
      </c>
      <c r="P73" s="82"/>
      <c r="Q73" s="89" t="str">
        <f t="shared" si="3"/>
        <v/>
      </c>
      <c r="S73" s="58" t="s">
        <v>32</v>
      </c>
      <c r="T73" s="59" t="s">
        <v>57</v>
      </c>
      <c r="U73" s="93"/>
      <c r="V73" s="1" t="str">
        <f t="shared" si="1"/>
        <v/>
      </c>
    </row>
    <row r="74" spans="2:22">
      <c r="B74" s="53" t="s">
        <v>181</v>
      </c>
      <c r="D74" s="56" t="s">
        <v>43</v>
      </c>
      <c r="E74" s="57" t="s">
        <v>28</v>
      </c>
      <c r="F74" s="57" t="s">
        <v>25</v>
      </c>
      <c r="G74" s="87"/>
      <c r="H74" s="89" t="str">
        <f t="shared" si="2"/>
        <v/>
      </c>
      <c r="I74" s="89"/>
      <c r="J74" s="58" t="s">
        <v>44</v>
      </c>
      <c r="K74" s="59" t="s">
        <v>45</v>
      </c>
      <c r="L74" s="59" t="s">
        <v>29</v>
      </c>
      <c r="M74" s="59" t="s">
        <v>30</v>
      </c>
      <c r="N74" s="60" t="s">
        <v>46</v>
      </c>
      <c r="O74" s="59" t="s">
        <v>31</v>
      </c>
      <c r="P74" s="82"/>
      <c r="Q74" s="89" t="str">
        <f t="shared" si="3"/>
        <v/>
      </c>
      <c r="S74" s="58" t="s">
        <v>32</v>
      </c>
      <c r="T74" s="59" t="s">
        <v>57</v>
      </c>
      <c r="U74" s="93"/>
      <c r="V74" s="1" t="str">
        <f t="shared" ref="V74:V93" si="4">IF(U74="Low",1,IF(U74="Moderate",2,IF(U74="Strong",3,IF(U74="",""))))</f>
        <v/>
      </c>
    </row>
    <row r="75" spans="2:22">
      <c r="B75" s="53" t="s">
        <v>181</v>
      </c>
      <c r="D75" s="56" t="s">
        <v>43</v>
      </c>
      <c r="E75" s="57" t="s">
        <v>28</v>
      </c>
      <c r="F75" s="57" t="s">
        <v>25</v>
      </c>
      <c r="G75" s="87"/>
      <c r="H75" s="89" t="str">
        <f t="shared" ref="H75:H93" si="5">IF(G75="Very Low",1,IF(G75="Low",2,IF(G75="High",3,IF(G75="Very High",4,IF(G75="","")))))</f>
        <v/>
      </c>
      <c r="I75" s="89"/>
      <c r="J75" s="58" t="s">
        <v>44</v>
      </c>
      <c r="K75" s="59" t="s">
        <v>45</v>
      </c>
      <c r="L75" s="59" t="s">
        <v>29</v>
      </c>
      <c r="M75" s="59" t="s">
        <v>30</v>
      </c>
      <c r="N75" s="60" t="s">
        <v>46</v>
      </c>
      <c r="O75" s="59" t="s">
        <v>31</v>
      </c>
      <c r="P75" s="82"/>
      <c r="Q75" s="89" t="str">
        <f t="shared" si="3"/>
        <v/>
      </c>
      <c r="S75" s="58" t="s">
        <v>32</v>
      </c>
      <c r="T75" s="59" t="s">
        <v>57</v>
      </c>
      <c r="U75" s="93"/>
      <c r="V75" s="1" t="str">
        <f t="shared" si="4"/>
        <v/>
      </c>
    </row>
    <row r="76" spans="2:22">
      <c r="G76" s="79"/>
      <c r="H76" s="89" t="str">
        <f t="shared" si="5"/>
        <v/>
      </c>
      <c r="I76" s="89"/>
      <c r="P76" s="79"/>
      <c r="Q76" s="89" t="str">
        <f t="shared" si="3"/>
        <v/>
      </c>
      <c r="U76" s="79"/>
      <c r="V76" s="1" t="str">
        <f t="shared" si="4"/>
        <v/>
      </c>
    </row>
    <row r="77" spans="2:22" ht="28">
      <c r="B77" s="61" t="s">
        <v>14</v>
      </c>
      <c r="G77" s="79"/>
      <c r="H77" s="89" t="str">
        <f t="shared" si="5"/>
        <v/>
      </c>
      <c r="I77" s="89"/>
      <c r="P77" s="79"/>
      <c r="Q77" s="89" t="str">
        <f t="shared" si="3"/>
        <v/>
      </c>
      <c r="U77" s="79"/>
      <c r="V77" s="1" t="str">
        <f t="shared" si="4"/>
        <v/>
      </c>
    </row>
    <row r="78" spans="2:22">
      <c r="G78" s="79"/>
      <c r="H78" s="89" t="str">
        <f t="shared" si="5"/>
        <v/>
      </c>
      <c r="I78" s="89"/>
      <c r="P78" s="79"/>
      <c r="Q78" s="89" t="str">
        <f t="shared" si="3"/>
        <v/>
      </c>
      <c r="U78" s="79"/>
      <c r="V78" s="1" t="str">
        <f t="shared" si="4"/>
        <v/>
      </c>
    </row>
    <row r="79" spans="2:22" ht="15">
      <c r="B79" s="62" t="s">
        <v>64</v>
      </c>
      <c r="G79" s="79"/>
      <c r="H79" s="89" t="str">
        <f t="shared" si="5"/>
        <v/>
      </c>
      <c r="I79" s="89"/>
      <c r="P79" s="79"/>
      <c r="Q79" s="89" t="str">
        <f t="shared" si="3"/>
        <v/>
      </c>
      <c r="U79" s="79"/>
      <c r="V79" s="1" t="str">
        <f t="shared" si="4"/>
        <v/>
      </c>
    </row>
    <row r="80" spans="2:22">
      <c r="G80" s="79"/>
      <c r="H80" s="89" t="str">
        <f t="shared" si="5"/>
        <v/>
      </c>
      <c r="I80" s="89"/>
      <c r="P80" s="79"/>
      <c r="Q80" s="89" t="str">
        <f t="shared" si="3"/>
        <v/>
      </c>
      <c r="U80" s="79"/>
      <c r="V80" s="1" t="str">
        <f t="shared" si="4"/>
        <v/>
      </c>
    </row>
    <row r="81" spans="2:22">
      <c r="B81" s="63" t="s">
        <v>181</v>
      </c>
      <c r="D81" s="68" t="s">
        <v>43</v>
      </c>
      <c r="E81" s="69" t="s">
        <v>28</v>
      </c>
      <c r="F81" s="69" t="s">
        <v>25</v>
      </c>
      <c r="G81" s="88"/>
      <c r="H81" s="89" t="str">
        <f t="shared" si="5"/>
        <v/>
      </c>
      <c r="I81" s="89"/>
      <c r="J81" s="70" t="s">
        <v>44</v>
      </c>
      <c r="K81" s="71" t="s">
        <v>45</v>
      </c>
      <c r="L81" s="71" t="s">
        <v>29</v>
      </c>
      <c r="M81" s="71" t="s">
        <v>30</v>
      </c>
      <c r="N81" s="72" t="s">
        <v>46</v>
      </c>
      <c r="O81" s="71" t="s">
        <v>31</v>
      </c>
      <c r="P81" s="83"/>
      <c r="Q81" s="89" t="str">
        <f t="shared" si="3"/>
        <v/>
      </c>
      <c r="S81" s="70" t="s">
        <v>32</v>
      </c>
      <c r="T81" s="71" t="s">
        <v>57</v>
      </c>
      <c r="U81" s="94"/>
      <c r="V81" s="1" t="str">
        <f t="shared" si="4"/>
        <v/>
      </c>
    </row>
    <row r="82" spans="2:22">
      <c r="B82" s="63" t="s">
        <v>181</v>
      </c>
      <c r="D82" s="68" t="s">
        <v>43</v>
      </c>
      <c r="E82" s="69" t="s">
        <v>28</v>
      </c>
      <c r="F82" s="69" t="s">
        <v>25</v>
      </c>
      <c r="G82" s="88"/>
      <c r="H82" s="89" t="str">
        <f t="shared" si="5"/>
        <v/>
      </c>
      <c r="I82" s="89"/>
      <c r="J82" s="70" t="s">
        <v>44</v>
      </c>
      <c r="K82" s="71" t="s">
        <v>45</v>
      </c>
      <c r="L82" s="71" t="s">
        <v>29</v>
      </c>
      <c r="M82" s="71" t="s">
        <v>30</v>
      </c>
      <c r="N82" s="72" t="s">
        <v>46</v>
      </c>
      <c r="O82" s="71" t="s">
        <v>31</v>
      </c>
      <c r="P82" s="83"/>
      <c r="Q82" s="89" t="str">
        <f t="shared" si="3"/>
        <v/>
      </c>
      <c r="S82" s="70" t="s">
        <v>32</v>
      </c>
      <c r="T82" s="71" t="s">
        <v>57</v>
      </c>
      <c r="U82" s="94"/>
      <c r="V82" s="1" t="str">
        <f t="shared" si="4"/>
        <v/>
      </c>
    </row>
    <row r="83" spans="2:22">
      <c r="B83" s="63" t="s">
        <v>181</v>
      </c>
      <c r="D83" s="68" t="s">
        <v>43</v>
      </c>
      <c r="E83" s="69" t="s">
        <v>28</v>
      </c>
      <c r="F83" s="69" t="s">
        <v>25</v>
      </c>
      <c r="G83" s="88"/>
      <c r="H83" s="89" t="str">
        <f t="shared" si="5"/>
        <v/>
      </c>
      <c r="I83" s="89"/>
      <c r="J83" s="70" t="s">
        <v>44</v>
      </c>
      <c r="K83" s="71" t="s">
        <v>45</v>
      </c>
      <c r="L83" s="71" t="s">
        <v>29</v>
      </c>
      <c r="M83" s="71" t="s">
        <v>30</v>
      </c>
      <c r="N83" s="72" t="s">
        <v>46</v>
      </c>
      <c r="O83" s="71" t="s">
        <v>31</v>
      </c>
      <c r="P83" s="83"/>
      <c r="Q83" s="89" t="str">
        <f t="shared" si="3"/>
        <v/>
      </c>
      <c r="S83" s="70" t="s">
        <v>32</v>
      </c>
      <c r="T83" s="71" t="s">
        <v>57</v>
      </c>
      <c r="U83" s="94"/>
      <c r="V83" s="1" t="str">
        <f t="shared" si="4"/>
        <v/>
      </c>
    </row>
    <row r="84" spans="2:22">
      <c r="B84" s="63" t="s">
        <v>181</v>
      </c>
      <c r="D84" s="68" t="s">
        <v>43</v>
      </c>
      <c r="E84" s="69" t="s">
        <v>28</v>
      </c>
      <c r="F84" s="69" t="s">
        <v>25</v>
      </c>
      <c r="G84" s="88"/>
      <c r="H84" s="89" t="str">
        <f t="shared" si="5"/>
        <v/>
      </c>
      <c r="I84" s="89"/>
      <c r="J84" s="70" t="s">
        <v>44</v>
      </c>
      <c r="K84" s="71" t="s">
        <v>45</v>
      </c>
      <c r="L84" s="71" t="s">
        <v>29</v>
      </c>
      <c r="M84" s="71" t="s">
        <v>30</v>
      </c>
      <c r="N84" s="72" t="s">
        <v>46</v>
      </c>
      <c r="O84" s="71" t="s">
        <v>31</v>
      </c>
      <c r="P84" s="83"/>
      <c r="Q84" s="89" t="str">
        <f t="shared" si="3"/>
        <v/>
      </c>
      <c r="S84" s="70" t="s">
        <v>32</v>
      </c>
      <c r="T84" s="71" t="s">
        <v>57</v>
      </c>
      <c r="U84" s="94"/>
      <c r="V84" s="1" t="str">
        <f t="shared" si="4"/>
        <v/>
      </c>
    </row>
    <row r="85" spans="2:22">
      <c r="B85" s="63" t="s">
        <v>181</v>
      </c>
      <c r="D85" s="68" t="s">
        <v>43</v>
      </c>
      <c r="E85" s="69" t="s">
        <v>28</v>
      </c>
      <c r="F85" s="69" t="s">
        <v>25</v>
      </c>
      <c r="G85" s="88"/>
      <c r="H85" s="89" t="str">
        <f t="shared" si="5"/>
        <v/>
      </c>
      <c r="I85" s="89"/>
      <c r="J85" s="70" t="s">
        <v>44</v>
      </c>
      <c r="K85" s="71" t="s">
        <v>45</v>
      </c>
      <c r="L85" s="71" t="s">
        <v>29</v>
      </c>
      <c r="M85" s="71" t="s">
        <v>30</v>
      </c>
      <c r="N85" s="72" t="s">
        <v>46</v>
      </c>
      <c r="O85" s="71" t="s">
        <v>31</v>
      </c>
      <c r="P85" s="83"/>
      <c r="Q85" s="89" t="str">
        <f t="shared" ref="Q85:Q93" si="6">IF(P85="Very Low",1,IF(P85="Low",2,IF(P85="High",3,IF(P85="Very High",4,IF(P85="","")))))</f>
        <v/>
      </c>
      <c r="S85" s="70" t="s">
        <v>32</v>
      </c>
      <c r="T85" s="71" t="s">
        <v>57</v>
      </c>
      <c r="U85" s="94"/>
      <c r="V85" s="1" t="str">
        <f t="shared" si="4"/>
        <v/>
      </c>
    </row>
    <row r="86" spans="2:22">
      <c r="B86" s="66"/>
      <c r="G86" s="79"/>
      <c r="H86" s="89" t="str">
        <f t="shared" si="5"/>
        <v/>
      </c>
      <c r="I86" s="89"/>
      <c r="P86" s="79"/>
      <c r="Q86" s="89" t="str">
        <f t="shared" si="6"/>
        <v/>
      </c>
      <c r="U86" s="79"/>
      <c r="V86" s="1" t="str">
        <f t="shared" si="4"/>
        <v/>
      </c>
    </row>
    <row r="87" spans="2:22" ht="15">
      <c r="B87" s="67" t="s">
        <v>65</v>
      </c>
      <c r="G87" s="79"/>
      <c r="H87" s="89" t="str">
        <f t="shared" si="5"/>
        <v/>
      </c>
      <c r="I87" s="89"/>
      <c r="P87" s="79"/>
      <c r="Q87" s="89" t="str">
        <f t="shared" si="6"/>
        <v/>
      </c>
      <c r="U87" s="79"/>
      <c r="V87" s="1" t="str">
        <f t="shared" si="4"/>
        <v/>
      </c>
    </row>
    <row r="88" spans="2:22">
      <c r="B88" s="66"/>
      <c r="G88" s="79"/>
      <c r="H88" s="89" t="str">
        <f t="shared" si="5"/>
        <v/>
      </c>
      <c r="I88" s="89"/>
      <c r="P88" s="79"/>
      <c r="Q88" s="89" t="str">
        <f t="shared" si="6"/>
        <v/>
      </c>
      <c r="U88" s="79"/>
      <c r="V88" s="1" t="str">
        <f t="shared" si="4"/>
        <v/>
      </c>
    </row>
    <row r="89" spans="2:22" ht="16" customHeight="1">
      <c r="B89" s="63" t="s">
        <v>181</v>
      </c>
      <c r="D89" s="68" t="s">
        <v>43</v>
      </c>
      <c r="E89" s="69" t="s">
        <v>28</v>
      </c>
      <c r="F89" s="69" t="s">
        <v>25</v>
      </c>
      <c r="G89" s="88"/>
      <c r="H89" s="89" t="str">
        <f t="shared" si="5"/>
        <v/>
      </c>
      <c r="I89" s="89"/>
      <c r="J89" s="70" t="s">
        <v>44</v>
      </c>
      <c r="K89" s="71" t="s">
        <v>45</v>
      </c>
      <c r="L89" s="71" t="s">
        <v>29</v>
      </c>
      <c r="M89" s="71" t="s">
        <v>30</v>
      </c>
      <c r="N89" s="72" t="s">
        <v>46</v>
      </c>
      <c r="O89" s="71" t="s">
        <v>31</v>
      </c>
      <c r="P89" s="83"/>
      <c r="Q89" s="89" t="str">
        <f t="shared" si="6"/>
        <v/>
      </c>
      <c r="S89" s="70" t="s">
        <v>32</v>
      </c>
      <c r="T89" s="71" t="s">
        <v>57</v>
      </c>
      <c r="U89" s="94"/>
      <c r="V89" s="1" t="str">
        <f t="shared" si="4"/>
        <v/>
      </c>
    </row>
    <row r="90" spans="2:22">
      <c r="B90" s="63" t="s">
        <v>181</v>
      </c>
      <c r="D90" s="68" t="s">
        <v>43</v>
      </c>
      <c r="E90" s="69" t="s">
        <v>28</v>
      </c>
      <c r="F90" s="69" t="s">
        <v>25</v>
      </c>
      <c r="G90" s="88"/>
      <c r="H90" s="89" t="str">
        <f t="shared" si="5"/>
        <v/>
      </c>
      <c r="I90" s="89"/>
      <c r="J90" s="70" t="s">
        <v>44</v>
      </c>
      <c r="K90" s="71" t="s">
        <v>45</v>
      </c>
      <c r="L90" s="71" t="s">
        <v>29</v>
      </c>
      <c r="M90" s="71" t="s">
        <v>30</v>
      </c>
      <c r="N90" s="72" t="s">
        <v>46</v>
      </c>
      <c r="O90" s="71" t="s">
        <v>31</v>
      </c>
      <c r="P90" s="83"/>
      <c r="Q90" s="89" t="str">
        <f t="shared" si="6"/>
        <v/>
      </c>
      <c r="S90" s="70" t="s">
        <v>32</v>
      </c>
      <c r="T90" s="71" t="s">
        <v>57</v>
      </c>
      <c r="U90" s="94"/>
      <c r="V90" s="1" t="str">
        <f t="shared" si="4"/>
        <v/>
      </c>
    </row>
    <row r="91" spans="2:22">
      <c r="B91" s="63" t="s">
        <v>181</v>
      </c>
      <c r="D91" s="68" t="s">
        <v>43</v>
      </c>
      <c r="E91" s="69" t="s">
        <v>28</v>
      </c>
      <c r="F91" s="69" t="s">
        <v>25</v>
      </c>
      <c r="G91" s="88"/>
      <c r="H91" s="89" t="str">
        <f t="shared" si="5"/>
        <v/>
      </c>
      <c r="I91" s="89"/>
      <c r="J91" s="70" t="s">
        <v>44</v>
      </c>
      <c r="K91" s="71" t="s">
        <v>45</v>
      </c>
      <c r="L91" s="71" t="s">
        <v>29</v>
      </c>
      <c r="M91" s="71" t="s">
        <v>30</v>
      </c>
      <c r="N91" s="72" t="s">
        <v>46</v>
      </c>
      <c r="O91" s="71" t="s">
        <v>31</v>
      </c>
      <c r="P91" s="83"/>
      <c r="Q91" s="89" t="str">
        <f t="shared" si="6"/>
        <v/>
      </c>
      <c r="S91" s="70" t="s">
        <v>32</v>
      </c>
      <c r="T91" s="71" t="s">
        <v>57</v>
      </c>
      <c r="U91" s="94"/>
      <c r="V91" s="1" t="str">
        <f t="shared" si="4"/>
        <v/>
      </c>
    </row>
    <row r="92" spans="2:22">
      <c r="B92" s="63" t="s">
        <v>181</v>
      </c>
      <c r="D92" s="68" t="s">
        <v>43</v>
      </c>
      <c r="E92" s="69" t="s">
        <v>28</v>
      </c>
      <c r="F92" s="69" t="s">
        <v>25</v>
      </c>
      <c r="G92" s="88"/>
      <c r="H92" s="89" t="str">
        <f t="shared" si="5"/>
        <v/>
      </c>
      <c r="I92" s="89"/>
      <c r="J92" s="70" t="s">
        <v>44</v>
      </c>
      <c r="K92" s="71" t="s">
        <v>45</v>
      </c>
      <c r="L92" s="71" t="s">
        <v>29</v>
      </c>
      <c r="M92" s="71" t="s">
        <v>30</v>
      </c>
      <c r="N92" s="72" t="s">
        <v>46</v>
      </c>
      <c r="O92" s="71" t="s">
        <v>31</v>
      </c>
      <c r="P92" s="83"/>
      <c r="Q92" s="89" t="str">
        <f t="shared" si="6"/>
        <v/>
      </c>
      <c r="S92" s="70" t="s">
        <v>32</v>
      </c>
      <c r="T92" s="71" t="s">
        <v>57</v>
      </c>
      <c r="U92" s="94"/>
      <c r="V92" s="1" t="str">
        <f t="shared" si="4"/>
        <v/>
      </c>
    </row>
    <row r="93" spans="2:22">
      <c r="B93" s="63" t="s">
        <v>181</v>
      </c>
      <c r="D93" s="68" t="s">
        <v>43</v>
      </c>
      <c r="E93" s="69" t="s">
        <v>28</v>
      </c>
      <c r="F93" s="69" t="s">
        <v>25</v>
      </c>
      <c r="G93" s="88"/>
      <c r="H93" s="89" t="str">
        <f t="shared" si="5"/>
        <v/>
      </c>
      <c r="I93" s="89"/>
      <c r="J93" s="70" t="s">
        <v>44</v>
      </c>
      <c r="K93" s="71" t="s">
        <v>45</v>
      </c>
      <c r="L93" s="71" t="s">
        <v>29</v>
      </c>
      <c r="M93" s="71" t="s">
        <v>30</v>
      </c>
      <c r="N93" s="72" t="s">
        <v>46</v>
      </c>
      <c r="O93" s="71" t="s">
        <v>31</v>
      </c>
      <c r="P93" s="83"/>
      <c r="Q93" s="89" t="str">
        <f t="shared" si="6"/>
        <v/>
      </c>
      <c r="S93" s="70" t="s">
        <v>32</v>
      </c>
      <c r="T93" s="71" t="s">
        <v>57</v>
      </c>
      <c r="U93" s="94"/>
      <c r="V93" s="1" t="str">
        <f t="shared" si="4"/>
        <v/>
      </c>
    </row>
  </sheetData>
  <mergeCells count="1">
    <mergeCell ref="B2:B3"/>
  </mergeCells>
  <conditionalFormatting sqref="P9:P13 U9:U13 G9:G13">
    <cfRule type="containsText" dxfId="644" priority="281" operator="containsText" text="very high">
      <formula>NOT(ISERROR(SEARCH("very high",G9)))</formula>
    </cfRule>
    <cfRule type="containsText" dxfId="643" priority="282" operator="containsText" text="very low">
      <formula>NOT(ISERROR(SEARCH("very low",G9)))</formula>
    </cfRule>
    <cfRule type="containsText" dxfId="642" priority="283" operator="containsText" text="low">
      <formula>NOT(ISERROR(SEARCH("low",G9)))</formula>
    </cfRule>
    <cfRule type="containsText" dxfId="641" priority="284" operator="containsText" text="High">
      <formula>NOT(ISERROR(SEARCH("High",G9)))</formula>
    </cfRule>
  </conditionalFormatting>
  <conditionalFormatting sqref="AJ3">
    <cfRule type="containsText" dxfId="632" priority="249" operator="containsText" text="very high">
      <formula>NOT(ISERROR(SEARCH("very high",AJ3)))</formula>
    </cfRule>
    <cfRule type="containsText" dxfId="631" priority="250" operator="containsText" text="very low">
      <formula>NOT(ISERROR(SEARCH("very low",AJ3)))</formula>
    </cfRule>
    <cfRule type="containsText" dxfId="630" priority="251" operator="containsText" text="low">
      <formula>NOT(ISERROR(SEARCH("low",AJ3)))</formula>
    </cfRule>
    <cfRule type="containsText" dxfId="629" priority="252" operator="containsText" text="High">
      <formula>NOT(ISERROR(SEARCH("High",AJ3)))</formula>
    </cfRule>
  </conditionalFormatting>
  <conditionalFormatting sqref="V3">
    <cfRule type="containsText" dxfId="628" priority="269" operator="containsText" text="very high">
      <formula>NOT(ISERROR(SEARCH("very high",V3)))</formula>
    </cfRule>
    <cfRule type="containsText" dxfId="627" priority="270" operator="containsText" text="very low">
      <formula>NOT(ISERROR(SEARCH("very low",V3)))</formula>
    </cfRule>
    <cfRule type="containsText" dxfId="626" priority="271" operator="containsText" text="low">
      <formula>NOT(ISERROR(SEARCH("low",V3)))</formula>
    </cfRule>
    <cfRule type="containsText" dxfId="625" priority="272" operator="containsText" text="High">
      <formula>NOT(ISERROR(SEARCH("High",V3)))</formula>
    </cfRule>
  </conditionalFormatting>
  <conditionalFormatting sqref="AB9">
    <cfRule type="containsText" dxfId="624" priority="265" operator="containsText" text="very high">
      <formula>NOT(ISERROR(SEARCH("very high",AB9)))</formula>
    </cfRule>
    <cfRule type="containsText" dxfId="623" priority="266" operator="containsText" text="very low">
      <formula>NOT(ISERROR(SEARCH("very low",AB9)))</formula>
    </cfRule>
    <cfRule type="containsText" dxfId="622" priority="267" operator="containsText" text="low">
      <formula>NOT(ISERROR(SEARCH("low",AB9)))</formula>
    </cfRule>
    <cfRule type="containsText" dxfId="621" priority="268" operator="containsText" text="High">
      <formula>NOT(ISERROR(SEARCH("High",AB9)))</formula>
    </cfRule>
  </conditionalFormatting>
  <conditionalFormatting sqref="AJ9">
    <cfRule type="containsText" dxfId="620" priority="261" operator="containsText" text="very high">
      <formula>NOT(ISERROR(SEARCH("very high",AJ9)))</formula>
    </cfRule>
    <cfRule type="containsText" dxfId="619" priority="262" operator="containsText" text="very low">
      <formula>NOT(ISERROR(SEARCH("very low",AJ9)))</formula>
    </cfRule>
    <cfRule type="containsText" dxfId="618" priority="263" operator="containsText" text="low">
      <formula>NOT(ISERROR(SEARCH("low",AJ9)))</formula>
    </cfRule>
    <cfRule type="containsText" dxfId="617" priority="264" operator="containsText" text="High">
      <formula>NOT(ISERROR(SEARCH("High",AJ9)))</formula>
    </cfRule>
  </conditionalFormatting>
  <conditionalFormatting sqref="AN9">
    <cfRule type="containsText" dxfId="616" priority="257" operator="containsText" text="very high">
      <formula>NOT(ISERROR(SEARCH("very high",AN9)))</formula>
    </cfRule>
    <cfRule type="containsText" dxfId="615" priority="258" operator="containsText" text="very low">
      <formula>NOT(ISERROR(SEARCH("very low",AN9)))</formula>
    </cfRule>
    <cfRule type="containsText" dxfId="614" priority="259" operator="containsText" text="low">
      <formula>NOT(ISERROR(SEARCH("low",AN9)))</formula>
    </cfRule>
    <cfRule type="containsText" dxfId="613" priority="260" operator="containsText" text="High">
      <formula>NOT(ISERROR(SEARCH("High",AN9)))</formula>
    </cfRule>
  </conditionalFormatting>
  <conditionalFormatting sqref="AB3">
    <cfRule type="containsText" dxfId="612" priority="253" operator="containsText" text="very high">
      <formula>NOT(ISERROR(SEARCH("very high",AB3)))</formula>
    </cfRule>
    <cfRule type="containsText" dxfId="611" priority="254" operator="containsText" text="very low">
      <formula>NOT(ISERROR(SEARCH("very low",AB3)))</formula>
    </cfRule>
    <cfRule type="containsText" dxfId="610" priority="255" operator="containsText" text="low">
      <formula>NOT(ISERROR(SEARCH("low",AB3)))</formula>
    </cfRule>
    <cfRule type="containsText" dxfId="609" priority="256" operator="containsText" text="High">
      <formula>NOT(ISERROR(SEARCH("High",AB3)))</formula>
    </cfRule>
  </conditionalFormatting>
  <conditionalFormatting sqref="AN3">
    <cfRule type="containsText" dxfId="608" priority="245" operator="containsText" text="very high">
      <formula>NOT(ISERROR(SEARCH("very high",AN3)))</formula>
    </cfRule>
    <cfRule type="containsText" dxfId="607" priority="246" operator="containsText" text="very low">
      <formula>NOT(ISERROR(SEARCH("very low",AN3)))</formula>
    </cfRule>
    <cfRule type="containsText" dxfId="606" priority="247" operator="containsText" text="low">
      <formula>NOT(ISERROR(SEARCH("low",AN3)))</formula>
    </cfRule>
    <cfRule type="containsText" dxfId="605" priority="248" operator="containsText" text="High">
      <formula>NOT(ISERROR(SEARCH("High",AN3)))</formula>
    </cfRule>
  </conditionalFormatting>
  <conditionalFormatting sqref="G17:G20 P17:P20 U18:U20">
    <cfRule type="containsText" dxfId="604" priority="241" operator="containsText" text="very high">
      <formula>NOT(ISERROR(SEARCH("very high",G17)))</formula>
    </cfRule>
    <cfRule type="containsText" dxfId="603" priority="242" operator="containsText" text="very low">
      <formula>NOT(ISERROR(SEARCH("very low",G17)))</formula>
    </cfRule>
    <cfRule type="containsText" dxfId="602" priority="243" operator="containsText" text="low">
      <formula>NOT(ISERROR(SEARCH("low",G17)))</formula>
    </cfRule>
    <cfRule type="containsText" dxfId="601" priority="244" operator="containsText" text="High">
      <formula>NOT(ISERROR(SEARCH("High",G17)))</formula>
    </cfRule>
  </conditionalFormatting>
  <conditionalFormatting sqref="G27:G31 P27:P31">
    <cfRule type="containsText" dxfId="600" priority="237" operator="containsText" text="very high">
      <formula>NOT(ISERROR(SEARCH("very high",G27)))</formula>
    </cfRule>
    <cfRule type="containsText" dxfId="599" priority="238" operator="containsText" text="very low">
      <formula>NOT(ISERROR(SEARCH("very low",G27)))</formula>
    </cfRule>
    <cfRule type="containsText" dxfId="598" priority="239" operator="containsText" text="low">
      <formula>NOT(ISERROR(SEARCH("low",G27)))</formula>
    </cfRule>
    <cfRule type="containsText" dxfId="597" priority="240" operator="containsText" text="High">
      <formula>NOT(ISERROR(SEARCH("High",G27)))</formula>
    </cfRule>
  </conditionalFormatting>
  <conditionalFormatting sqref="G35 P35">
    <cfRule type="containsText" dxfId="596" priority="233" operator="containsText" text="very high">
      <formula>NOT(ISERROR(SEARCH("very high",G35)))</formula>
    </cfRule>
    <cfRule type="containsText" dxfId="595" priority="234" operator="containsText" text="very low">
      <formula>NOT(ISERROR(SEARCH("very low",G35)))</formula>
    </cfRule>
    <cfRule type="containsText" dxfId="594" priority="235" operator="containsText" text="low">
      <formula>NOT(ISERROR(SEARCH("low",G35)))</formula>
    </cfRule>
    <cfRule type="containsText" dxfId="593" priority="236" operator="containsText" text="High">
      <formula>NOT(ISERROR(SEARCH("High",G35)))</formula>
    </cfRule>
  </conditionalFormatting>
  <conditionalFormatting sqref="G45:G48 P45:P48">
    <cfRule type="containsText" dxfId="592" priority="229" operator="containsText" text="very high">
      <formula>NOT(ISERROR(SEARCH("very high",G45)))</formula>
    </cfRule>
    <cfRule type="containsText" dxfId="591" priority="230" operator="containsText" text="very low">
      <formula>NOT(ISERROR(SEARCH("very low",G45)))</formula>
    </cfRule>
    <cfRule type="containsText" dxfId="590" priority="231" operator="containsText" text="low">
      <formula>NOT(ISERROR(SEARCH("low",G45)))</formula>
    </cfRule>
    <cfRule type="containsText" dxfId="589" priority="232" operator="containsText" text="High">
      <formula>NOT(ISERROR(SEARCH("High",G45)))</formula>
    </cfRule>
  </conditionalFormatting>
  <conditionalFormatting sqref="G53:G54 P53:P54">
    <cfRule type="containsText" dxfId="588" priority="225" operator="containsText" text="very high">
      <formula>NOT(ISERROR(SEARCH("very high",G53)))</formula>
    </cfRule>
    <cfRule type="containsText" dxfId="587" priority="226" operator="containsText" text="very low">
      <formula>NOT(ISERROR(SEARCH("very low",G53)))</formula>
    </cfRule>
    <cfRule type="containsText" dxfId="586" priority="227" operator="containsText" text="low">
      <formula>NOT(ISERROR(SEARCH("low",G53)))</formula>
    </cfRule>
    <cfRule type="containsText" dxfId="585" priority="228" operator="containsText" text="High">
      <formula>NOT(ISERROR(SEARCH("High",G53)))</formula>
    </cfRule>
  </conditionalFormatting>
  <conditionalFormatting sqref="G63:G66 P63:P66">
    <cfRule type="containsText" dxfId="584" priority="221" operator="containsText" text="very high">
      <formula>NOT(ISERROR(SEARCH("very high",G63)))</formula>
    </cfRule>
    <cfRule type="containsText" dxfId="583" priority="222" operator="containsText" text="very low">
      <formula>NOT(ISERROR(SEARCH("very low",G63)))</formula>
    </cfRule>
    <cfRule type="containsText" dxfId="582" priority="223" operator="containsText" text="low">
      <formula>NOT(ISERROR(SEARCH("low",G63)))</formula>
    </cfRule>
    <cfRule type="containsText" dxfId="581" priority="224" operator="containsText" text="High">
      <formula>NOT(ISERROR(SEARCH("High",G63)))</formula>
    </cfRule>
  </conditionalFormatting>
  <conditionalFormatting sqref="G71:G74 P71:P74">
    <cfRule type="containsText" dxfId="580" priority="217" operator="containsText" text="very high">
      <formula>NOT(ISERROR(SEARCH("very high",G71)))</formula>
    </cfRule>
    <cfRule type="containsText" dxfId="579" priority="218" operator="containsText" text="very low">
      <formula>NOT(ISERROR(SEARCH("very low",G71)))</formula>
    </cfRule>
    <cfRule type="containsText" dxfId="578" priority="219" operator="containsText" text="low">
      <formula>NOT(ISERROR(SEARCH("low",G71)))</formula>
    </cfRule>
    <cfRule type="containsText" dxfId="577" priority="220" operator="containsText" text="High">
      <formula>NOT(ISERROR(SEARCH("High",G71)))</formula>
    </cfRule>
  </conditionalFormatting>
  <conditionalFormatting sqref="G81:G84 P81:P84">
    <cfRule type="containsText" dxfId="576" priority="213" operator="containsText" text="very high">
      <formula>NOT(ISERROR(SEARCH("very high",G81)))</formula>
    </cfRule>
    <cfRule type="containsText" dxfId="575" priority="214" operator="containsText" text="very low">
      <formula>NOT(ISERROR(SEARCH("very low",G81)))</formula>
    </cfRule>
    <cfRule type="containsText" dxfId="574" priority="215" operator="containsText" text="low">
      <formula>NOT(ISERROR(SEARCH("low",G81)))</formula>
    </cfRule>
    <cfRule type="containsText" dxfId="573" priority="216" operator="containsText" text="High">
      <formula>NOT(ISERROR(SEARCH("High",G81)))</formula>
    </cfRule>
  </conditionalFormatting>
  <conditionalFormatting sqref="G89:G90 P89:P90">
    <cfRule type="containsText" dxfId="572" priority="209" operator="containsText" text="very high">
      <formula>NOT(ISERROR(SEARCH("very high",G89)))</formula>
    </cfRule>
    <cfRule type="containsText" dxfId="571" priority="210" operator="containsText" text="very low">
      <formula>NOT(ISERROR(SEARCH("very low",G89)))</formula>
    </cfRule>
    <cfRule type="containsText" dxfId="570" priority="211" operator="containsText" text="low">
      <formula>NOT(ISERROR(SEARCH("low",G89)))</formula>
    </cfRule>
    <cfRule type="containsText" dxfId="569" priority="212" operator="containsText" text="High">
      <formula>NOT(ISERROR(SEARCH("High",G89)))</formula>
    </cfRule>
  </conditionalFormatting>
  <conditionalFormatting sqref="U17">
    <cfRule type="containsText" dxfId="568" priority="205" operator="containsText" text="very high">
      <formula>NOT(ISERROR(SEARCH("very high",U17)))</formula>
    </cfRule>
    <cfRule type="containsText" dxfId="567" priority="206" operator="containsText" text="very low">
      <formula>NOT(ISERROR(SEARCH("very low",U17)))</formula>
    </cfRule>
    <cfRule type="containsText" dxfId="566" priority="207" operator="containsText" text="low">
      <formula>NOT(ISERROR(SEARCH("low",U17)))</formula>
    </cfRule>
    <cfRule type="containsText" dxfId="565" priority="208" operator="containsText" text="High">
      <formula>NOT(ISERROR(SEARCH("High",U17)))</formula>
    </cfRule>
  </conditionalFormatting>
  <conditionalFormatting sqref="U27:U31">
    <cfRule type="containsText" dxfId="564" priority="201" operator="containsText" text="very high">
      <formula>NOT(ISERROR(SEARCH("very high",U27)))</formula>
    </cfRule>
    <cfRule type="containsText" dxfId="563" priority="202" operator="containsText" text="very low">
      <formula>NOT(ISERROR(SEARCH("very low",U27)))</formula>
    </cfRule>
    <cfRule type="containsText" dxfId="562" priority="203" operator="containsText" text="low">
      <formula>NOT(ISERROR(SEARCH("low",U27)))</formula>
    </cfRule>
    <cfRule type="containsText" dxfId="561" priority="204" operator="containsText" text="High">
      <formula>NOT(ISERROR(SEARCH("High",U27)))</formula>
    </cfRule>
  </conditionalFormatting>
  <conditionalFormatting sqref="U35">
    <cfRule type="containsText" dxfId="560" priority="197" operator="containsText" text="very high">
      <formula>NOT(ISERROR(SEARCH("very high",U35)))</formula>
    </cfRule>
    <cfRule type="containsText" dxfId="559" priority="198" operator="containsText" text="very low">
      <formula>NOT(ISERROR(SEARCH("very low",U35)))</formula>
    </cfRule>
    <cfRule type="containsText" dxfId="558" priority="199" operator="containsText" text="low">
      <formula>NOT(ISERROR(SEARCH("low",U35)))</formula>
    </cfRule>
    <cfRule type="containsText" dxfId="557" priority="200" operator="containsText" text="High">
      <formula>NOT(ISERROR(SEARCH("High",U35)))</formula>
    </cfRule>
  </conditionalFormatting>
  <conditionalFormatting sqref="U45:U48">
    <cfRule type="containsText" dxfId="556" priority="193" operator="containsText" text="very high">
      <formula>NOT(ISERROR(SEARCH("very high",U45)))</formula>
    </cfRule>
    <cfRule type="containsText" dxfId="555" priority="194" operator="containsText" text="very low">
      <formula>NOT(ISERROR(SEARCH("very low",U45)))</formula>
    </cfRule>
    <cfRule type="containsText" dxfId="554" priority="195" operator="containsText" text="low">
      <formula>NOT(ISERROR(SEARCH("low",U45)))</formula>
    </cfRule>
    <cfRule type="containsText" dxfId="553" priority="196" operator="containsText" text="High">
      <formula>NOT(ISERROR(SEARCH("High",U45)))</formula>
    </cfRule>
  </conditionalFormatting>
  <conditionalFormatting sqref="U53:U54">
    <cfRule type="containsText" dxfId="552" priority="189" operator="containsText" text="very high">
      <formula>NOT(ISERROR(SEARCH("very high",U53)))</formula>
    </cfRule>
    <cfRule type="containsText" dxfId="551" priority="190" operator="containsText" text="very low">
      <formula>NOT(ISERROR(SEARCH("very low",U53)))</formula>
    </cfRule>
    <cfRule type="containsText" dxfId="550" priority="191" operator="containsText" text="low">
      <formula>NOT(ISERROR(SEARCH("low",U53)))</formula>
    </cfRule>
    <cfRule type="containsText" dxfId="549" priority="192" operator="containsText" text="High">
      <formula>NOT(ISERROR(SEARCH("High",U53)))</formula>
    </cfRule>
  </conditionalFormatting>
  <conditionalFormatting sqref="U63:U66">
    <cfRule type="containsText" dxfId="548" priority="185" operator="containsText" text="very high">
      <formula>NOT(ISERROR(SEARCH("very high",U63)))</formula>
    </cfRule>
    <cfRule type="containsText" dxfId="547" priority="186" operator="containsText" text="very low">
      <formula>NOT(ISERROR(SEARCH("very low",U63)))</formula>
    </cfRule>
    <cfRule type="containsText" dxfId="546" priority="187" operator="containsText" text="low">
      <formula>NOT(ISERROR(SEARCH("low",U63)))</formula>
    </cfRule>
    <cfRule type="containsText" dxfId="545" priority="188" operator="containsText" text="High">
      <formula>NOT(ISERROR(SEARCH("High",U63)))</formula>
    </cfRule>
  </conditionalFormatting>
  <conditionalFormatting sqref="U71:U74">
    <cfRule type="containsText" dxfId="544" priority="181" operator="containsText" text="very high">
      <formula>NOT(ISERROR(SEARCH("very high",U71)))</formula>
    </cfRule>
    <cfRule type="containsText" dxfId="543" priority="182" operator="containsText" text="very low">
      <formula>NOT(ISERROR(SEARCH("very low",U71)))</formula>
    </cfRule>
    <cfRule type="containsText" dxfId="542" priority="183" operator="containsText" text="low">
      <formula>NOT(ISERROR(SEARCH("low",U71)))</formula>
    </cfRule>
    <cfRule type="containsText" dxfId="541" priority="184" operator="containsText" text="High">
      <formula>NOT(ISERROR(SEARCH("High",U71)))</formula>
    </cfRule>
  </conditionalFormatting>
  <conditionalFormatting sqref="U81:U84">
    <cfRule type="containsText" dxfId="540" priority="177" operator="containsText" text="very high">
      <formula>NOT(ISERROR(SEARCH("very high",U81)))</formula>
    </cfRule>
    <cfRule type="containsText" dxfId="539" priority="178" operator="containsText" text="very low">
      <formula>NOT(ISERROR(SEARCH("very low",U81)))</formula>
    </cfRule>
    <cfRule type="containsText" dxfId="538" priority="179" operator="containsText" text="low">
      <formula>NOT(ISERROR(SEARCH("low",U81)))</formula>
    </cfRule>
    <cfRule type="containsText" dxfId="537" priority="180" operator="containsText" text="High">
      <formula>NOT(ISERROR(SEARCH("High",U81)))</formula>
    </cfRule>
  </conditionalFormatting>
  <conditionalFormatting sqref="U89:U90">
    <cfRule type="containsText" dxfId="536" priority="173" operator="containsText" text="very high">
      <formula>NOT(ISERROR(SEARCH("very high",U89)))</formula>
    </cfRule>
    <cfRule type="containsText" dxfId="535" priority="174" operator="containsText" text="very low">
      <formula>NOT(ISERROR(SEARCH("very low",U89)))</formula>
    </cfRule>
    <cfRule type="containsText" dxfId="534" priority="175" operator="containsText" text="low">
      <formula>NOT(ISERROR(SEARCH("low",U89)))</formula>
    </cfRule>
    <cfRule type="containsText" dxfId="533" priority="176" operator="containsText" text="High">
      <formula>NOT(ISERROR(SEARCH("High",U89)))</formula>
    </cfRule>
  </conditionalFormatting>
  <conditionalFormatting sqref="U9:U20 U22:U35 U40:U48 U50:U54 U58:U66 U68:U74 U76:U84 U86:U90">
    <cfRule type="containsText" dxfId="532" priority="170" operator="containsText" text="Strong">
      <formula>NOT(ISERROR(SEARCH("Strong",U9)))</formula>
    </cfRule>
    <cfRule type="containsText" dxfId="531" priority="171" operator="containsText" text="Moderate">
      <formula>NOT(ISERROR(SEARCH("Moderate",U9)))</formula>
    </cfRule>
    <cfRule type="containsText" dxfId="530" priority="172" operator="containsText" text="Low">
      <formula>NOT(ISERROR(SEARCH("Low",U9)))</formula>
    </cfRule>
  </conditionalFormatting>
  <conditionalFormatting sqref="G21 P21 U21">
    <cfRule type="containsText" dxfId="529" priority="166" operator="containsText" text="very high">
      <formula>NOT(ISERROR(SEARCH("very high",G21)))</formula>
    </cfRule>
    <cfRule type="containsText" dxfId="528" priority="167" operator="containsText" text="very low">
      <formula>NOT(ISERROR(SEARCH("very low",G21)))</formula>
    </cfRule>
    <cfRule type="containsText" dxfId="527" priority="168" operator="containsText" text="low">
      <formula>NOT(ISERROR(SEARCH("low",G21)))</formula>
    </cfRule>
    <cfRule type="containsText" dxfId="526" priority="169" operator="containsText" text="High">
      <formula>NOT(ISERROR(SEARCH("High",G21)))</formula>
    </cfRule>
  </conditionalFormatting>
  <conditionalFormatting sqref="U21">
    <cfRule type="containsText" dxfId="525" priority="163" operator="containsText" text="Strong">
      <formula>NOT(ISERROR(SEARCH("Strong",U21)))</formula>
    </cfRule>
    <cfRule type="containsText" dxfId="524" priority="164" operator="containsText" text="Moderate">
      <formula>NOT(ISERROR(SEARCH("Moderate",U21)))</formula>
    </cfRule>
    <cfRule type="containsText" dxfId="523" priority="165" operator="containsText" text="Low">
      <formula>NOT(ISERROR(SEARCH("Low",U21)))</formula>
    </cfRule>
  </conditionalFormatting>
  <conditionalFormatting sqref="G36 P36">
    <cfRule type="containsText" dxfId="522" priority="159" operator="containsText" text="very high">
      <formula>NOT(ISERROR(SEARCH("very high",G36)))</formula>
    </cfRule>
    <cfRule type="containsText" dxfId="521" priority="160" operator="containsText" text="very low">
      <formula>NOT(ISERROR(SEARCH("very low",G36)))</formula>
    </cfRule>
    <cfRule type="containsText" dxfId="520" priority="161" operator="containsText" text="low">
      <formula>NOT(ISERROR(SEARCH("low",G36)))</formula>
    </cfRule>
    <cfRule type="containsText" dxfId="519" priority="162" operator="containsText" text="High">
      <formula>NOT(ISERROR(SEARCH("High",G36)))</formula>
    </cfRule>
  </conditionalFormatting>
  <conditionalFormatting sqref="U36">
    <cfRule type="containsText" dxfId="518" priority="155" operator="containsText" text="very high">
      <formula>NOT(ISERROR(SEARCH("very high",U36)))</formula>
    </cfRule>
    <cfRule type="containsText" dxfId="517" priority="156" operator="containsText" text="very low">
      <formula>NOT(ISERROR(SEARCH("very low",U36)))</formula>
    </cfRule>
    <cfRule type="containsText" dxfId="516" priority="157" operator="containsText" text="low">
      <formula>NOT(ISERROR(SEARCH("low",U36)))</formula>
    </cfRule>
    <cfRule type="containsText" dxfId="515" priority="158" operator="containsText" text="High">
      <formula>NOT(ISERROR(SEARCH("High",U36)))</formula>
    </cfRule>
  </conditionalFormatting>
  <conditionalFormatting sqref="U36">
    <cfRule type="containsText" dxfId="514" priority="152" operator="containsText" text="Strong">
      <formula>NOT(ISERROR(SEARCH("Strong",U36)))</formula>
    </cfRule>
    <cfRule type="containsText" dxfId="513" priority="153" operator="containsText" text="Moderate">
      <formula>NOT(ISERROR(SEARCH("Moderate",U36)))</formula>
    </cfRule>
    <cfRule type="containsText" dxfId="512" priority="154" operator="containsText" text="Low">
      <formula>NOT(ISERROR(SEARCH("Low",U36)))</formula>
    </cfRule>
  </conditionalFormatting>
  <conditionalFormatting sqref="G37 P37">
    <cfRule type="containsText" dxfId="511" priority="148" operator="containsText" text="very high">
      <formula>NOT(ISERROR(SEARCH("very high",G37)))</formula>
    </cfRule>
    <cfRule type="containsText" dxfId="510" priority="149" operator="containsText" text="very low">
      <formula>NOT(ISERROR(SEARCH("very low",G37)))</formula>
    </cfRule>
    <cfRule type="containsText" dxfId="509" priority="150" operator="containsText" text="low">
      <formula>NOT(ISERROR(SEARCH("low",G37)))</formula>
    </cfRule>
    <cfRule type="containsText" dxfId="508" priority="151" operator="containsText" text="High">
      <formula>NOT(ISERROR(SEARCH("High",G37)))</formula>
    </cfRule>
  </conditionalFormatting>
  <conditionalFormatting sqref="U37">
    <cfRule type="containsText" dxfId="507" priority="144" operator="containsText" text="very high">
      <formula>NOT(ISERROR(SEARCH("very high",U37)))</formula>
    </cfRule>
    <cfRule type="containsText" dxfId="506" priority="145" operator="containsText" text="very low">
      <formula>NOT(ISERROR(SEARCH("very low",U37)))</formula>
    </cfRule>
    <cfRule type="containsText" dxfId="505" priority="146" operator="containsText" text="low">
      <formula>NOT(ISERROR(SEARCH("low",U37)))</formula>
    </cfRule>
    <cfRule type="containsText" dxfId="504" priority="147" operator="containsText" text="High">
      <formula>NOT(ISERROR(SEARCH("High",U37)))</formula>
    </cfRule>
  </conditionalFormatting>
  <conditionalFormatting sqref="U37">
    <cfRule type="containsText" dxfId="503" priority="141" operator="containsText" text="Strong">
      <formula>NOT(ISERROR(SEARCH("Strong",U37)))</formula>
    </cfRule>
    <cfRule type="containsText" dxfId="502" priority="142" operator="containsText" text="Moderate">
      <formula>NOT(ISERROR(SEARCH("Moderate",U37)))</formula>
    </cfRule>
    <cfRule type="containsText" dxfId="501" priority="143" operator="containsText" text="Low">
      <formula>NOT(ISERROR(SEARCH("Low",U37)))</formula>
    </cfRule>
  </conditionalFormatting>
  <conditionalFormatting sqref="G38 P38">
    <cfRule type="containsText" dxfId="500" priority="137" operator="containsText" text="very high">
      <formula>NOT(ISERROR(SEARCH("very high",G38)))</formula>
    </cfRule>
    <cfRule type="containsText" dxfId="499" priority="138" operator="containsText" text="very low">
      <formula>NOT(ISERROR(SEARCH("very low",G38)))</formula>
    </cfRule>
    <cfRule type="containsText" dxfId="498" priority="139" operator="containsText" text="low">
      <formula>NOT(ISERROR(SEARCH("low",G38)))</formula>
    </cfRule>
    <cfRule type="containsText" dxfId="497" priority="140" operator="containsText" text="High">
      <formula>NOT(ISERROR(SEARCH("High",G38)))</formula>
    </cfRule>
  </conditionalFormatting>
  <conditionalFormatting sqref="U38">
    <cfRule type="containsText" dxfId="496" priority="133" operator="containsText" text="very high">
      <formula>NOT(ISERROR(SEARCH("very high",U38)))</formula>
    </cfRule>
    <cfRule type="containsText" dxfId="495" priority="134" operator="containsText" text="very low">
      <formula>NOT(ISERROR(SEARCH("very low",U38)))</formula>
    </cfRule>
    <cfRule type="containsText" dxfId="494" priority="135" operator="containsText" text="low">
      <formula>NOT(ISERROR(SEARCH("low",U38)))</formula>
    </cfRule>
    <cfRule type="containsText" dxfId="493" priority="136" operator="containsText" text="High">
      <formula>NOT(ISERROR(SEARCH("High",U38)))</formula>
    </cfRule>
  </conditionalFormatting>
  <conditionalFormatting sqref="U38">
    <cfRule type="containsText" dxfId="492" priority="130" operator="containsText" text="Strong">
      <formula>NOT(ISERROR(SEARCH("Strong",U38)))</formula>
    </cfRule>
    <cfRule type="containsText" dxfId="491" priority="131" operator="containsText" text="Moderate">
      <formula>NOT(ISERROR(SEARCH("Moderate",U38)))</formula>
    </cfRule>
    <cfRule type="containsText" dxfId="490" priority="132" operator="containsText" text="Low">
      <formula>NOT(ISERROR(SEARCH("Low",U38)))</formula>
    </cfRule>
  </conditionalFormatting>
  <conditionalFormatting sqref="G39 P39">
    <cfRule type="containsText" dxfId="489" priority="126" operator="containsText" text="very high">
      <formula>NOT(ISERROR(SEARCH("very high",G39)))</formula>
    </cfRule>
    <cfRule type="containsText" dxfId="488" priority="127" operator="containsText" text="very low">
      <formula>NOT(ISERROR(SEARCH("very low",G39)))</formula>
    </cfRule>
    <cfRule type="containsText" dxfId="487" priority="128" operator="containsText" text="low">
      <formula>NOT(ISERROR(SEARCH("low",G39)))</formula>
    </cfRule>
    <cfRule type="containsText" dxfId="486" priority="129" operator="containsText" text="High">
      <formula>NOT(ISERROR(SEARCH("High",G39)))</formula>
    </cfRule>
  </conditionalFormatting>
  <conditionalFormatting sqref="U39">
    <cfRule type="containsText" dxfId="485" priority="122" operator="containsText" text="very high">
      <formula>NOT(ISERROR(SEARCH("very high",U39)))</formula>
    </cfRule>
    <cfRule type="containsText" dxfId="484" priority="123" operator="containsText" text="very low">
      <formula>NOT(ISERROR(SEARCH("very low",U39)))</formula>
    </cfRule>
    <cfRule type="containsText" dxfId="483" priority="124" operator="containsText" text="low">
      <formula>NOT(ISERROR(SEARCH("low",U39)))</formula>
    </cfRule>
    <cfRule type="containsText" dxfId="482" priority="125" operator="containsText" text="High">
      <formula>NOT(ISERROR(SEARCH("High",U39)))</formula>
    </cfRule>
  </conditionalFormatting>
  <conditionalFormatting sqref="U39">
    <cfRule type="containsText" dxfId="481" priority="119" operator="containsText" text="Strong">
      <formula>NOT(ISERROR(SEARCH("Strong",U39)))</formula>
    </cfRule>
    <cfRule type="containsText" dxfId="480" priority="120" operator="containsText" text="Moderate">
      <formula>NOT(ISERROR(SEARCH("Moderate",U39)))</formula>
    </cfRule>
    <cfRule type="containsText" dxfId="479" priority="121" operator="containsText" text="Low">
      <formula>NOT(ISERROR(SEARCH("Low",U39)))</formula>
    </cfRule>
  </conditionalFormatting>
  <conditionalFormatting sqref="G49 P49">
    <cfRule type="containsText" dxfId="478" priority="115" operator="containsText" text="very high">
      <formula>NOT(ISERROR(SEARCH("very high",G49)))</formula>
    </cfRule>
    <cfRule type="containsText" dxfId="477" priority="116" operator="containsText" text="very low">
      <formula>NOT(ISERROR(SEARCH("very low",G49)))</formula>
    </cfRule>
    <cfRule type="containsText" dxfId="476" priority="117" operator="containsText" text="low">
      <formula>NOT(ISERROR(SEARCH("low",G49)))</formula>
    </cfRule>
    <cfRule type="containsText" dxfId="475" priority="118" operator="containsText" text="High">
      <formula>NOT(ISERROR(SEARCH("High",G49)))</formula>
    </cfRule>
  </conditionalFormatting>
  <conditionalFormatting sqref="U49">
    <cfRule type="containsText" dxfId="474" priority="111" operator="containsText" text="very high">
      <formula>NOT(ISERROR(SEARCH("very high",U49)))</formula>
    </cfRule>
    <cfRule type="containsText" dxfId="473" priority="112" operator="containsText" text="very low">
      <formula>NOT(ISERROR(SEARCH("very low",U49)))</formula>
    </cfRule>
    <cfRule type="containsText" dxfId="472" priority="113" operator="containsText" text="low">
      <formula>NOT(ISERROR(SEARCH("low",U49)))</formula>
    </cfRule>
    <cfRule type="containsText" dxfId="471" priority="114" operator="containsText" text="High">
      <formula>NOT(ISERROR(SEARCH("High",U49)))</formula>
    </cfRule>
  </conditionalFormatting>
  <conditionalFormatting sqref="U49">
    <cfRule type="containsText" dxfId="470" priority="108" operator="containsText" text="Strong">
      <formula>NOT(ISERROR(SEARCH("Strong",U49)))</formula>
    </cfRule>
    <cfRule type="containsText" dxfId="469" priority="109" operator="containsText" text="Moderate">
      <formula>NOT(ISERROR(SEARCH("Moderate",U49)))</formula>
    </cfRule>
    <cfRule type="containsText" dxfId="468" priority="110" operator="containsText" text="Low">
      <formula>NOT(ISERROR(SEARCH("Low",U49)))</formula>
    </cfRule>
  </conditionalFormatting>
  <conditionalFormatting sqref="G55 P55">
    <cfRule type="containsText" dxfId="467" priority="104" operator="containsText" text="very high">
      <formula>NOT(ISERROR(SEARCH("very high",G55)))</formula>
    </cfRule>
    <cfRule type="containsText" dxfId="466" priority="105" operator="containsText" text="very low">
      <formula>NOT(ISERROR(SEARCH("very low",G55)))</formula>
    </cfRule>
    <cfRule type="containsText" dxfId="465" priority="106" operator="containsText" text="low">
      <formula>NOT(ISERROR(SEARCH("low",G55)))</formula>
    </cfRule>
    <cfRule type="containsText" dxfId="464" priority="107" operator="containsText" text="High">
      <formula>NOT(ISERROR(SEARCH("High",G55)))</formula>
    </cfRule>
  </conditionalFormatting>
  <conditionalFormatting sqref="U55">
    <cfRule type="containsText" dxfId="463" priority="100" operator="containsText" text="very high">
      <formula>NOT(ISERROR(SEARCH("very high",U55)))</formula>
    </cfRule>
    <cfRule type="containsText" dxfId="462" priority="101" operator="containsText" text="very low">
      <formula>NOT(ISERROR(SEARCH("very low",U55)))</formula>
    </cfRule>
    <cfRule type="containsText" dxfId="461" priority="102" operator="containsText" text="low">
      <formula>NOT(ISERROR(SEARCH("low",U55)))</formula>
    </cfRule>
    <cfRule type="containsText" dxfId="460" priority="103" operator="containsText" text="High">
      <formula>NOT(ISERROR(SEARCH("High",U55)))</formula>
    </cfRule>
  </conditionalFormatting>
  <conditionalFormatting sqref="U55">
    <cfRule type="containsText" dxfId="459" priority="97" operator="containsText" text="Strong">
      <formula>NOT(ISERROR(SEARCH("Strong",U55)))</formula>
    </cfRule>
    <cfRule type="containsText" dxfId="458" priority="98" operator="containsText" text="Moderate">
      <formula>NOT(ISERROR(SEARCH("Moderate",U55)))</formula>
    </cfRule>
    <cfRule type="containsText" dxfId="457" priority="99" operator="containsText" text="Low">
      <formula>NOT(ISERROR(SEARCH("Low",U55)))</formula>
    </cfRule>
  </conditionalFormatting>
  <conditionalFormatting sqref="G56 P56">
    <cfRule type="containsText" dxfId="456" priority="93" operator="containsText" text="very high">
      <formula>NOT(ISERROR(SEARCH("very high",G56)))</formula>
    </cfRule>
    <cfRule type="containsText" dxfId="455" priority="94" operator="containsText" text="very low">
      <formula>NOT(ISERROR(SEARCH("very low",G56)))</formula>
    </cfRule>
    <cfRule type="containsText" dxfId="454" priority="95" operator="containsText" text="low">
      <formula>NOT(ISERROR(SEARCH("low",G56)))</formula>
    </cfRule>
    <cfRule type="containsText" dxfId="453" priority="96" operator="containsText" text="High">
      <formula>NOT(ISERROR(SEARCH("High",G56)))</formula>
    </cfRule>
  </conditionalFormatting>
  <conditionalFormatting sqref="U56">
    <cfRule type="containsText" dxfId="452" priority="89" operator="containsText" text="very high">
      <formula>NOT(ISERROR(SEARCH("very high",U56)))</formula>
    </cfRule>
    <cfRule type="containsText" dxfId="451" priority="90" operator="containsText" text="very low">
      <formula>NOT(ISERROR(SEARCH("very low",U56)))</formula>
    </cfRule>
    <cfRule type="containsText" dxfId="450" priority="91" operator="containsText" text="low">
      <formula>NOT(ISERROR(SEARCH("low",U56)))</formula>
    </cfRule>
    <cfRule type="containsText" dxfId="449" priority="92" operator="containsText" text="High">
      <formula>NOT(ISERROR(SEARCH("High",U56)))</formula>
    </cfRule>
  </conditionalFormatting>
  <conditionalFormatting sqref="U56">
    <cfRule type="containsText" dxfId="448" priority="86" operator="containsText" text="Strong">
      <formula>NOT(ISERROR(SEARCH("Strong",U56)))</formula>
    </cfRule>
    <cfRule type="containsText" dxfId="447" priority="87" operator="containsText" text="Moderate">
      <formula>NOT(ISERROR(SEARCH("Moderate",U56)))</formula>
    </cfRule>
    <cfRule type="containsText" dxfId="446" priority="88" operator="containsText" text="Low">
      <formula>NOT(ISERROR(SEARCH("Low",U56)))</formula>
    </cfRule>
  </conditionalFormatting>
  <conditionalFormatting sqref="G57 P57">
    <cfRule type="containsText" dxfId="445" priority="82" operator="containsText" text="very high">
      <formula>NOT(ISERROR(SEARCH("very high",G57)))</formula>
    </cfRule>
    <cfRule type="containsText" dxfId="444" priority="83" operator="containsText" text="very low">
      <formula>NOT(ISERROR(SEARCH("very low",G57)))</formula>
    </cfRule>
    <cfRule type="containsText" dxfId="443" priority="84" operator="containsText" text="low">
      <formula>NOT(ISERROR(SEARCH("low",G57)))</formula>
    </cfRule>
    <cfRule type="containsText" dxfId="442" priority="85" operator="containsText" text="High">
      <formula>NOT(ISERROR(SEARCH("High",G57)))</formula>
    </cfRule>
  </conditionalFormatting>
  <conditionalFormatting sqref="U57">
    <cfRule type="containsText" dxfId="441" priority="78" operator="containsText" text="very high">
      <formula>NOT(ISERROR(SEARCH("very high",U57)))</formula>
    </cfRule>
    <cfRule type="containsText" dxfId="440" priority="79" operator="containsText" text="very low">
      <formula>NOT(ISERROR(SEARCH("very low",U57)))</formula>
    </cfRule>
    <cfRule type="containsText" dxfId="439" priority="80" operator="containsText" text="low">
      <formula>NOT(ISERROR(SEARCH("low",U57)))</formula>
    </cfRule>
    <cfRule type="containsText" dxfId="438" priority="81" operator="containsText" text="High">
      <formula>NOT(ISERROR(SEARCH("High",U57)))</formula>
    </cfRule>
  </conditionalFormatting>
  <conditionalFormatting sqref="U57">
    <cfRule type="containsText" dxfId="437" priority="75" operator="containsText" text="Strong">
      <formula>NOT(ISERROR(SEARCH("Strong",U57)))</formula>
    </cfRule>
    <cfRule type="containsText" dxfId="436" priority="76" operator="containsText" text="Moderate">
      <formula>NOT(ISERROR(SEARCH("Moderate",U57)))</formula>
    </cfRule>
    <cfRule type="containsText" dxfId="435" priority="77" operator="containsText" text="Low">
      <formula>NOT(ISERROR(SEARCH("Low",U57)))</formula>
    </cfRule>
  </conditionalFormatting>
  <conditionalFormatting sqref="G67 P67">
    <cfRule type="containsText" dxfId="434" priority="71" operator="containsText" text="very high">
      <formula>NOT(ISERROR(SEARCH("very high",G67)))</formula>
    </cfRule>
    <cfRule type="containsText" dxfId="433" priority="72" operator="containsText" text="very low">
      <formula>NOT(ISERROR(SEARCH("very low",G67)))</formula>
    </cfRule>
    <cfRule type="containsText" dxfId="432" priority="73" operator="containsText" text="low">
      <formula>NOT(ISERROR(SEARCH("low",G67)))</formula>
    </cfRule>
    <cfRule type="containsText" dxfId="431" priority="74" operator="containsText" text="High">
      <formula>NOT(ISERROR(SEARCH("High",G67)))</formula>
    </cfRule>
  </conditionalFormatting>
  <conditionalFormatting sqref="U67">
    <cfRule type="containsText" dxfId="430" priority="67" operator="containsText" text="very high">
      <formula>NOT(ISERROR(SEARCH("very high",U67)))</formula>
    </cfRule>
    <cfRule type="containsText" dxfId="429" priority="68" operator="containsText" text="very low">
      <formula>NOT(ISERROR(SEARCH("very low",U67)))</formula>
    </cfRule>
    <cfRule type="containsText" dxfId="428" priority="69" operator="containsText" text="low">
      <formula>NOT(ISERROR(SEARCH("low",U67)))</formula>
    </cfRule>
    <cfRule type="containsText" dxfId="427" priority="70" operator="containsText" text="High">
      <formula>NOT(ISERROR(SEARCH("High",U67)))</formula>
    </cfRule>
  </conditionalFormatting>
  <conditionalFormatting sqref="U67">
    <cfRule type="containsText" dxfId="426" priority="64" operator="containsText" text="Strong">
      <formula>NOT(ISERROR(SEARCH("Strong",U67)))</formula>
    </cfRule>
    <cfRule type="containsText" dxfId="425" priority="65" operator="containsText" text="Moderate">
      <formula>NOT(ISERROR(SEARCH("Moderate",U67)))</formula>
    </cfRule>
    <cfRule type="containsText" dxfId="424" priority="66" operator="containsText" text="Low">
      <formula>NOT(ISERROR(SEARCH("Low",U67)))</formula>
    </cfRule>
  </conditionalFormatting>
  <conditionalFormatting sqref="G75 P75">
    <cfRule type="containsText" dxfId="423" priority="60" operator="containsText" text="very high">
      <formula>NOT(ISERROR(SEARCH("very high",G75)))</formula>
    </cfRule>
    <cfRule type="containsText" dxfId="422" priority="61" operator="containsText" text="very low">
      <formula>NOT(ISERROR(SEARCH("very low",G75)))</formula>
    </cfRule>
    <cfRule type="containsText" dxfId="421" priority="62" operator="containsText" text="low">
      <formula>NOT(ISERROR(SEARCH("low",G75)))</formula>
    </cfRule>
    <cfRule type="containsText" dxfId="420" priority="63" operator="containsText" text="High">
      <formula>NOT(ISERROR(SEARCH("High",G75)))</formula>
    </cfRule>
  </conditionalFormatting>
  <conditionalFormatting sqref="U75">
    <cfRule type="containsText" dxfId="419" priority="56" operator="containsText" text="very high">
      <formula>NOT(ISERROR(SEARCH("very high",U75)))</formula>
    </cfRule>
    <cfRule type="containsText" dxfId="418" priority="57" operator="containsText" text="very low">
      <formula>NOT(ISERROR(SEARCH("very low",U75)))</formula>
    </cfRule>
    <cfRule type="containsText" dxfId="417" priority="58" operator="containsText" text="low">
      <formula>NOT(ISERROR(SEARCH("low",U75)))</formula>
    </cfRule>
    <cfRule type="containsText" dxfId="416" priority="59" operator="containsText" text="High">
      <formula>NOT(ISERROR(SEARCH("High",U75)))</formula>
    </cfRule>
  </conditionalFormatting>
  <conditionalFormatting sqref="U75">
    <cfRule type="containsText" dxfId="415" priority="53" operator="containsText" text="Strong">
      <formula>NOT(ISERROR(SEARCH("Strong",U75)))</formula>
    </cfRule>
    <cfRule type="containsText" dxfId="414" priority="54" operator="containsText" text="Moderate">
      <formula>NOT(ISERROR(SEARCH("Moderate",U75)))</formula>
    </cfRule>
    <cfRule type="containsText" dxfId="413" priority="55" operator="containsText" text="Low">
      <formula>NOT(ISERROR(SEARCH("Low",U75)))</formula>
    </cfRule>
  </conditionalFormatting>
  <conditionalFormatting sqref="G85 P85">
    <cfRule type="containsText" dxfId="412" priority="49" operator="containsText" text="very high">
      <formula>NOT(ISERROR(SEARCH("very high",G85)))</formula>
    </cfRule>
    <cfRule type="containsText" dxfId="411" priority="50" operator="containsText" text="very low">
      <formula>NOT(ISERROR(SEARCH("very low",G85)))</formula>
    </cfRule>
    <cfRule type="containsText" dxfId="410" priority="51" operator="containsText" text="low">
      <formula>NOT(ISERROR(SEARCH("low",G85)))</formula>
    </cfRule>
    <cfRule type="containsText" dxfId="409" priority="52" operator="containsText" text="High">
      <formula>NOT(ISERROR(SEARCH("High",G85)))</formula>
    </cfRule>
  </conditionalFormatting>
  <conditionalFormatting sqref="U85">
    <cfRule type="containsText" dxfId="408" priority="45" operator="containsText" text="very high">
      <formula>NOT(ISERROR(SEARCH("very high",U85)))</formula>
    </cfRule>
    <cfRule type="containsText" dxfId="407" priority="46" operator="containsText" text="very low">
      <formula>NOT(ISERROR(SEARCH("very low",U85)))</formula>
    </cfRule>
    <cfRule type="containsText" dxfId="406" priority="47" operator="containsText" text="low">
      <formula>NOT(ISERROR(SEARCH("low",U85)))</formula>
    </cfRule>
    <cfRule type="containsText" dxfId="405" priority="48" operator="containsText" text="High">
      <formula>NOT(ISERROR(SEARCH("High",U85)))</formula>
    </cfRule>
  </conditionalFormatting>
  <conditionalFormatting sqref="U85">
    <cfRule type="containsText" dxfId="404" priority="42" operator="containsText" text="Strong">
      <formula>NOT(ISERROR(SEARCH("Strong",U85)))</formula>
    </cfRule>
    <cfRule type="containsText" dxfId="403" priority="43" operator="containsText" text="Moderate">
      <formula>NOT(ISERROR(SEARCH("Moderate",U85)))</formula>
    </cfRule>
    <cfRule type="containsText" dxfId="402" priority="44" operator="containsText" text="Low">
      <formula>NOT(ISERROR(SEARCH("Low",U85)))</formula>
    </cfRule>
  </conditionalFormatting>
  <conditionalFormatting sqref="G91 P91">
    <cfRule type="containsText" dxfId="401" priority="38" operator="containsText" text="very high">
      <formula>NOT(ISERROR(SEARCH("very high",G91)))</formula>
    </cfRule>
    <cfRule type="containsText" dxfId="400" priority="39" operator="containsText" text="very low">
      <formula>NOT(ISERROR(SEARCH("very low",G91)))</formula>
    </cfRule>
    <cfRule type="containsText" dxfId="399" priority="40" operator="containsText" text="low">
      <formula>NOT(ISERROR(SEARCH("low",G91)))</formula>
    </cfRule>
    <cfRule type="containsText" dxfId="398" priority="41" operator="containsText" text="High">
      <formula>NOT(ISERROR(SEARCH("High",G91)))</formula>
    </cfRule>
  </conditionalFormatting>
  <conditionalFormatting sqref="U91">
    <cfRule type="containsText" dxfId="397" priority="34" operator="containsText" text="very high">
      <formula>NOT(ISERROR(SEARCH("very high",U91)))</formula>
    </cfRule>
    <cfRule type="containsText" dxfId="396" priority="35" operator="containsText" text="very low">
      <formula>NOT(ISERROR(SEARCH("very low",U91)))</formula>
    </cfRule>
    <cfRule type="containsText" dxfId="395" priority="36" operator="containsText" text="low">
      <formula>NOT(ISERROR(SEARCH("low",U91)))</formula>
    </cfRule>
    <cfRule type="containsText" dxfId="394" priority="37" operator="containsText" text="High">
      <formula>NOT(ISERROR(SEARCH("High",U91)))</formula>
    </cfRule>
  </conditionalFormatting>
  <conditionalFormatting sqref="U91">
    <cfRule type="containsText" dxfId="393" priority="31" operator="containsText" text="Strong">
      <formula>NOT(ISERROR(SEARCH("Strong",U91)))</formula>
    </cfRule>
    <cfRule type="containsText" dxfId="392" priority="32" operator="containsText" text="Moderate">
      <formula>NOT(ISERROR(SEARCH("Moderate",U91)))</formula>
    </cfRule>
    <cfRule type="containsText" dxfId="391" priority="33" operator="containsText" text="Low">
      <formula>NOT(ISERROR(SEARCH("Low",U91)))</formula>
    </cfRule>
  </conditionalFormatting>
  <conditionalFormatting sqref="G92 P92">
    <cfRule type="containsText" dxfId="390" priority="27" operator="containsText" text="very high">
      <formula>NOT(ISERROR(SEARCH("very high",G92)))</formula>
    </cfRule>
    <cfRule type="containsText" dxfId="389" priority="28" operator="containsText" text="very low">
      <formula>NOT(ISERROR(SEARCH("very low",G92)))</formula>
    </cfRule>
    <cfRule type="containsText" dxfId="388" priority="29" operator="containsText" text="low">
      <formula>NOT(ISERROR(SEARCH("low",G92)))</formula>
    </cfRule>
    <cfRule type="containsText" dxfId="387" priority="30" operator="containsText" text="High">
      <formula>NOT(ISERROR(SEARCH("High",G92)))</formula>
    </cfRule>
  </conditionalFormatting>
  <conditionalFormatting sqref="U92">
    <cfRule type="containsText" dxfId="386" priority="23" operator="containsText" text="very high">
      <formula>NOT(ISERROR(SEARCH("very high",U92)))</formula>
    </cfRule>
    <cfRule type="containsText" dxfId="385" priority="24" operator="containsText" text="very low">
      <formula>NOT(ISERROR(SEARCH("very low",U92)))</formula>
    </cfRule>
    <cfRule type="containsText" dxfId="384" priority="25" operator="containsText" text="low">
      <formula>NOT(ISERROR(SEARCH("low",U92)))</formula>
    </cfRule>
    <cfRule type="containsText" dxfId="383" priority="26" operator="containsText" text="High">
      <formula>NOT(ISERROR(SEARCH("High",U92)))</formula>
    </cfRule>
  </conditionalFormatting>
  <conditionalFormatting sqref="U92">
    <cfRule type="containsText" dxfId="382" priority="20" operator="containsText" text="Strong">
      <formula>NOT(ISERROR(SEARCH("Strong",U92)))</formula>
    </cfRule>
    <cfRule type="containsText" dxfId="381" priority="21" operator="containsText" text="Moderate">
      <formula>NOT(ISERROR(SEARCH("Moderate",U92)))</formula>
    </cfRule>
    <cfRule type="containsText" dxfId="380" priority="22" operator="containsText" text="Low">
      <formula>NOT(ISERROR(SEARCH("Low",U92)))</formula>
    </cfRule>
  </conditionalFormatting>
  <conditionalFormatting sqref="G93 P93">
    <cfRule type="containsText" dxfId="379" priority="16" operator="containsText" text="very high">
      <formula>NOT(ISERROR(SEARCH("very high",G93)))</formula>
    </cfRule>
    <cfRule type="containsText" dxfId="378" priority="17" operator="containsText" text="very low">
      <formula>NOT(ISERROR(SEARCH("very low",G93)))</formula>
    </cfRule>
    <cfRule type="containsText" dxfId="377" priority="18" operator="containsText" text="low">
      <formula>NOT(ISERROR(SEARCH("low",G93)))</formula>
    </cfRule>
    <cfRule type="containsText" dxfId="376" priority="19" operator="containsText" text="High">
      <formula>NOT(ISERROR(SEARCH("High",G93)))</formula>
    </cfRule>
  </conditionalFormatting>
  <conditionalFormatting sqref="U93">
    <cfRule type="containsText" dxfId="375" priority="12" operator="containsText" text="very high">
      <formula>NOT(ISERROR(SEARCH("very high",U93)))</formula>
    </cfRule>
    <cfRule type="containsText" dxfId="374" priority="13" operator="containsText" text="very low">
      <formula>NOT(ISERROR(SEARCH("very low",U93)))</formula>
    </cfRule>
    <cfRule type="containsText" dxfId="373" priority="14" operator="containsText" text="low">
      <formula>NOT(ISERROR(SEARCH("low",U93)))</formula>
    </cfRule>
    <cfRule type="containsText" dxfId="372" priority="15" operator="containsText" text="High">
      <formula>NOT(ISERROR(SEARCH("High",U93)))</formula>
    </cfRule>
  </conditionalFormatting>
  <conditionalFormatting sqref="U93">
    <cfRule type="containsText" dxfId="371" priority="9" operator="containsText" text="Strong">
      <formula>NOT(ISERROR(SEARCH("Strong",U93)))</formula>
    </cfRule>
    <cfRule type="containsText" dxfId="370" priority="10" operator="containsText" text="Moderate">
      <formula>NOT(ISERROR(SEARCH("Moderate",U93)))</formula>
    </cfRule>
    <cfRule type="containsText" dxfId="369" priority="11" operator="containsText" text="Low">
      <formula>NOT(ISERROR(SEARCH("Low",U93)))</formula>
    </cfRule>
  </conditionalFormatting>
  <conditionalFormatting sqref="G3">
    <cfRule type="containsText" dxfId="15" priority="5" operator="containsText" text="very high">
      <formula>NOT(ISERROR(SEARCH("very high",G3)))</formula>
    </cfRule>
    <cfRule type="containsText" dxfId="14" priority="6" operator="containsText" text="very low">
      <formula>NOT(ISERROR(SEARCH("very low",G3)))</formula>
    </cfRule>
    <cfRule type="containsText" dxfId="13" priority="7" operator="containsText" text="low">
      <formula>NOT(ISERROR(SEARCH("low",G3)))</formula>
    </cfRule>
    <cfRule type="containsText" dxfId="12" priority="8" operator="containsText" text="High">
      <formula>NOT(ISERROR(SEARCH("High",G3)))</formula>
    </cfRule>
  </conditionalFormatting>
  <conditionalFormatting sqref="P3">
    <cfRule type="containsText" dxfId="7" priority="1" operator="containsText" text="very high">
      <formula>NOT(ISERROR(SEARCH("very high",P3)))</formula>
    </cfRule>
    <cfRule type="containsText" dxfId="6" priority="2" operator="containsText" text="very low">
      <formula>NOT(ISERROR(SEARCH("very low",P3)))</formula>
    </cfRule>
    <cfRule type="containsText" dxfId="5" priority="3" operator="containsText" text="low">
      <formula>NOT(ISERROR(SEARCH("low",P3)))</formula>
    </cfRule>
    <cfRule type="containsText" dxfId="4" priority="4" operator="containsText" text="High">
      <formula>NOT(ISERROR(SEARCH("High",P3)))</formula>
    </cfRule>
  </conditionalFormatting>
  <pageMargins left="0.75" right="0.75" top="1" bottom="1" header="0.5" footer="0.5"/>
  <pageSetup paperSize="9" orientation="landscape" horizontalDpi="4294967292" verticalDpi="4294967292"/>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BACKGROUND!$C$12:$C$14</xm:f>
          </x14:formula1>
          <xm:sqref>U9:U13 U35:U39 U27:U31 U81:U85 U17:U21 U45:U49 U53:U57 U63:U67 U71:U75 U89:U93</xm:sqref>
        </x14:dataValidation>
        <x14:dataValidation type="list" allowBlank="1" showInputMessage="1" showErrorMessage="1">
          <x14:formula1>
            <xm:f>BACKGROUND!$C$3:$C$7</xm:f>
          </x14:formula1>
          <xm:sqref>P63:P67 P71:P75 P9:P13 AB9 AJ9 AN3 AN9 AB3 AJ3 G17:G21 G81:G85 P17:P21 G35:G39 P27:P31 G27:G31 P35:P39 G9:G13 G63:G67 G45:G49 G53:G57 P89:P93 P53:P57 P81:P85 P45:P49 G71:G75 G89:G93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sheetPr>
  <dimension ref="A2:K74"/>
  <sheetViews>
    <sheetView showGridLines="0" workbookViewId="0">
      <pane ySplit="3" topLeftCell="A53" activePane="bottomLeft" state="frozen"/>
      <selection activeCell="P93" sqref="P93"/>
      <selection pane="bottomLeft" activeCell="L12" sqref="L12"/>
    </sheetView>
  </sheetViews>
  <sheetFormatPr baseColWidth="10" defaultRowHeight="15" x14ac:dyDescent="0"/>
  <cols>
    <col min="1" max="1" width="2.33203125" style="1" customWidth="1"/>
    <col min="2" max="2" width="60" style="1" customWidth="1"/>
    <col min="3" max="3" width="2.33203125" style="1" customWidth="1"/>
    <col min="5" max="5" width="10.83203125" hidden="1" customWidth="1"/>
    <col min="7" max="8" width="10.83203125" hidden="1" customWidth="1"/>
    <col min="11" max="11" width="10.83203125" hidden="1" customWidth="1"/>
  </cols>
  <sheetData>
    <row r="2" spans="1:11">
      <c r="B2" s="353" t="s">
        <v>123</v>
      </c>
      <c r="D2" s="257" t="s">
        <v>0</v>
      </c>
      <c r="E2" s="257"/>
      <c r="F2" s="257" t="s">
        <v>27</v>
      </c>
      <c r="G2" s="257"/>
      <c r="H2" s="257" t="s">
        <v>119</v>
      </c>
      <c r="I2" s="257" t="s">
        <v>26</v>
      </c>
      <c r="J2" s="257" t="s">
        <v>63</v>
      </c>
    </row>
    <row r="3" spans="1:11">
      <c r="B3" s="354"/>
      <c r="D3" s="258"/>
      <c r="E3" s="258"/>
      <c r="F3" s="258"/>
      <c r="G3" s="258"/>
      <c r="H3" s="258"/>
      <c r="I3" s="258"/>
      <c r="J3" s="258"/>
    </row>
    <row r="4" spans="1:11" ht="16" thickBot="1"/>
    <row r="5" spans="1:11" ht="30" thickTop="1" thickBot="1">
      <c r="A5" s="3"/>
      <c r="B5" s="5" t="s">
        <v>4</v>
      </c>
      <c r="C5" s="6"/>
      <c r="D5" s="99" t="e">
        <f>IF(E5&lt;0.1,"N/A",IF(E5&lt;1.1,"Very Low",IF(E5&lt;2.1,"Low",IF(E5&lt;3.1,"High",IF(E5&lt;4.1,"Very High")))))</f>
        <v>#DIV/0!</v>
      </c>
      <c r="E5" s="100" t="e">
        <f>AVERAGE(E6,E12)</f>
        <v>#DIV/0!</v>
      </c>
      <c r="F5" s="100" t="e">
        <f>IF(G5&lt;0.1,"N/A",IF(G5&lt;1.1,"Very Low",IF(G5&lt;2.1,"Low",IF(G5&lt;3.1,"High",IF(G5&lt;4.1,"Very High")))))</f>
        <v>#DIV/0!</v>
      </c>
      <c r="G5" s="100" t="e">
        <f>AVERAGE(G6,G12)</f>
        <v>#DIV/0!</v>
      </c>
      <c r="H5" s="100" t="e">
        <f>AVERAGE(H6,H12)</f>
        <v>#DIV/0!</v>
      </c>
      <c r="I5" s="100" t="e">
        <f t="shared" ref="I5:I6" si="0">IF(H5&lt;0.1,"N/A",IF(H5&lt;2.1,"Very Low",IF(H5&lt;4.1,"Low",IF(H5&lt;9.1,"High",IF(H5&lt;16.1,"Very High")))))</f>
        <v>#DIV/0!</v>
      </c>
      <c r="J5" s="194" t="e">
        <f>IF(K5&lt;0.1,"",IF(K5&lt;1.1,"Low",IF(K5&lt;2.1,"Moderate",IF(K5&lt;3.1,"Strong"))))</f>
        <v>#DIV/0!</v>
      </c>
      <c r="K5" s="187" t="e">
        <f>AVERAGE(K6,K12)</f>
        <v>#DIV/0!</v>
      </c>
    </row>
    <row r="6" spans="1:11" ht="17" thickTop="1" thickBot="1">
      <c r="B6" s="4" t="s">
        <v>5</v>
      </c>
      <c r="D6" s="124" t="e">
        <f>IF(E6&lt;0.1,"N/A",IF(E6&lt;1.1,"Very Low",IF(E6&lt;2.1,"Low",IF(E6&lt;3.1,"High",IF(E6&lt;4.1,"Very High")))))</f>
        <v>#DIV/0!</v>
      </c>
      <c r="E6" s="125" t="e">
        <f>AVERAGE('RESILIENCE SURVEY'!H9:H13)</f>
        <v>#DIV/0!</v>
      </c>
      <c r="F6" s="125" t="e">
        <f>IF(G6&lt;0.1,"N/A",IF(G6&lt;1.1,"Very Low",IF(G6&lt;2.1,"Low",IF(G6&lt;3.1,"High",IF(G6&lt;4.1,"Very High")))))</f>
        <v>#DIV/0!</v>
      </c>
      <c r="G6" s="125" t="e">
        <f>AVERAGE('RESILIENCE SURVEY'!Q9:Q13)</f>
        <v>#DIV/0!</v>
      </c>
      <c r="H6" s="125" t="e">
        <f>AVERAGE(H7:H11)</f>
        <v>#DIV/0!</v>
      </c>
      <c r="I6" s="125" t="e">
        <f t="shared" si="0"/>
        <v>#DIV/0!</v>
      </c>
      <c r="J6" s="195" t="e">
        <f>IF(K6&lt;0.1,"",IF(K6&lt;1.1,"Low",IF(K6&lt;2.1,"Moderate",IF(K6&lt;3.1,"Strong"))))</f>
        <v>#DIV/0!</v>
      </c>
      <c r="K6" s="188" t="e">
        <f>AVERAGE('RESILIENCE SURVEY'!V9:V13)</f>
        <v>#DIV/0!</v>
      </c>
    </row>
    <row r="7" spans="1:11" ht="16" thickTop="1">
      <c r="B7" s="7" t="str">
        <f>'RESILIENCE SURVEY'!B9</f>
        <v>Improvement of …</v>
      </c>
      <c r="D7" s="147">
        <f>'RESILIENCE SURVEY'!G9</f>
        <v>0</v>
      </c>
      <c r="E7" s="97"/>
      <c r="F7" s="167">
        <f>'RESILIENCE SURVEY'!P9</f>
        <v>0</v>
      </c>
      <c r="G7" s="97"/>
      <c r="H7" s="96" t="str">
        <f>IFERROR('RESILIENCE SURVEY'!H9*'RESILIENCE SURVEY'!Q9,"")</f>
        <v/>
      </c>
      <c r="I7" s="97" t="str">
        <f>IF(H7&lt;0.1,"N/A",IF(H7&lt;2.1,"Very Low",IF(H7&lt;4.1,"Low",IF(H7&lt;9.1,"High",IF(H7&lt;16.1,"Very High",IF(H7="",""))))))</f>
        <v/>
      </c>
      <c r="J7" s="196">
        <f>'RESILIENCE SURVEY'!U9</f>
        <v>0</v>
      </c>
      <c r="K7" s="189"/>
    </row>
    <row r="8" spans="1:11">
      <c r="B8" s="7" t="str">
        <f>'RESILIENCE SURVEY'!B10</f>
        <v>Improvement of …</v>
      </c>
      <c r="D8" s="147">
        <f>'RESILIENCE SURVEY'!G10</f>
        <v>0</v>
      </c>
      <c r="E8" s="96"/>
      <c r="F8" s="168">
        <f>'RESILIENCE SURVEY'!P10</f>
        <v>0</v>
      </c>
      <c r="G8" s="96"/>
      <c r="H8" s="96" t="str">
        <f>IFERROR('RESILIENCE SURVEY'!H10*'RESILIENCE SURVEY'!Q10,"")</f>
        <v/>
      </c>
      <c r="I8" s="97" t="str">
        <f t="shared" ref="I8:I17" si="1">IF(H8&lt;0.1,"N/A",IF(H8&lt;2.1,"Very Low",IF(H8&lt;4.1,"Low",IF(H8&lt;9.1,"High",IF(H8&lt;16.1,"Very High",IF(H8="",""))))))</f>
        <v/>
      </c>
      <c r="J8" s="197">
        <f>'RESILIENCE SURVEY'!U10</f>
        <v>0</v>
      </c>
      <c r="K8" s="190"/>
    </row>
    <row r="9" spans="1:11">
      <c r="B9" s="7" t="str">
        <f>'RESILIENCE SURVEY'!B11</f>
        <v>Improvement of …</v>
      </c>
      <c r="D9" s="147">
        <f>'RESILIENCE SURVEY'!G11</f>
        <v>0</v>
      </c>
      <c r="E9" s="96"/>
      <c r="F9" s="168">
        <f>'RESILIENCE SURVEY'!P11</f>
        <v>0</v>
      </c>
      <c r="G9" s="96"/>
      <c r="H9" s="96" t="str">
        <f>IFERROR('RESILIENCE SURVEY'!H11*'RESILIENCE SURVEY'!Q11,"")</f>
        <v/>
      </c>
      <c r="I9" s="97" t="str">
        <f t="shared" si="1"/>
        <v/>
      </c>
      <c r="J9" s="197">
        <f>'RESILIENCE SURVEY'!U11</f>
        <v>0</v>
      </c>
      <c r="K9" s="190"/>
    </row>
    <row r="10" spans="1:11">
      <c r="B10" s="7" t="str">
        <f>'RESILIENCE SURVEY'!B12</f>
        <v>Improvement of …</v>
      </c>
      <c r="D10" s="147">
        <f>'RESILIENCE SURVEY'!G12</f>
        <v>0</v>
      </c>
      <c r="E10" s="96"/>
      <c r="F10" s="168">
        <f>'RESILIENCE SURVEY'!P12</f>
        <v>0</v>
      </c>
      <c r="G10" s="96"/>
      <c r="H10" s="96" t="str">
        <f>IFERROR('RESILIENCE SURVEY'!H12*'RESILIENCE SURVEY'!Q12,"")</f>
        <v/>
      </c>
      <c r="I10" s="97" t="str">
        <f t="shared" si="1"/>
        <v/>
      </c>
      <c r="J10" s="197">
        <f>'RESILIENCE SURVEY'!U12</f>
        <v>0</v>
      </c>
      <c r="K10" s="190"/>
    </row>
    <row r="11" spans="1:11" ht="16" thickBot="1">
      <c r="B11" s="7" t="str">
        <f>'RESILIENCE SURVEY'!B13</f>
        <v>Improvement of …</v>
      </c>
      <c r="D11" s="147">
        <f>'RESILIENCE SURVEY'!G13</f>
        <v>0</v>
      </c>
      <c r="E11" s="96"/>
      <c r="F11" s="168">
        <f>'RESILIENCE SURVEY'!P13</f>
        <v>0</v>
      </c>
      <c r="G11" s="96"/>
      <c r="H11" s="96" t="str">
        <f>IFERROR('RESILIENCE SURVEY'!H13*'RESILIENCE SURVEY'!Q13,"")</f>
        <v/>
      </c>
      <c r="I11" s="97" t="str">
        <f t="shared" si="1"/>
        <v/>
      </c>
      <c r="J11" s="197">
        <f>'RESILIENCE SURVEY'!U13</f>
        <v>0</v>
      </c>
      <c r="K11" s="190"/>
    </row>
    <row r="12" spans="1:11" ht="17" thickTop="1" thickBot="1">
      <c r="B12" s="4" t="s">
        <v>3</v>
      </c>
      <c r="D12" s="126" t="e">
        <f>IF(E12&lt;0.1,"N/A",IF(E12&lt;1.1,"Very Low",IF(E12&lt;2.1,"Low",IF(E12&lt;3.1,"High",IF(E12&lt;4.1,"Very High")))))</f>
        <v>#DIV/0!</v>
      </c>
      <c r="E12" s="98" t="e">
        <f>AVERAGE('RESILIENCE SURVEY'!H17:H21)</f>
        <v>#DIV/0!</v>
      </c>
      <c r="F12" s="98" t="e">
        <f>IF(G12&lt;0.1,"N/A",IF(G12&lt;1.1,"Very Low",IF(G12&lt;2.1,"Low",IF(G12&lt;3.1,"High",IF(G12&lt;4.1,"Very High")))))</f>
        <v>#DIV/0!</v>
      </c>
      <c r="G12" s="98" t="e">
        <f>AVERAGE('RESILIENCE SURVEY'!Q17:Q21)</f>
        <v>#DIV/0!</v>
      </c>
      <c r="H12" s="98" t="e">
        <f>AVERAGE(H13:H17)</f>
        <v>#DIV/0!</v>
      </c>
      <c r="I12" s="98" t="e">
        <f t="shared" ref="I12:I68" si="2">IF(H12&lt;0.1,"N/A",IF(H12&lt;2.1,"Very Low",IF(H12&lt;4.1,"Low",IF(H12&lt;9.1,"High",IF(H12&lt;16.1,"Very High")))))</f>
        <v>#DIV/0!</v>
      </c>
      <c r="J12" s="199" t="e">
        <f>IF(K12&lt;0.1,"",IF(K12&lt;1.1,"Low",IF(K12&lt;2.1,"Moderate",IF(K12&lt;3.1,"Strong"))))</f>
        <v>#DIV/0!</v>
      </c>
      <c r="K12" s="192" t="e">
        <f>AVERAGE('RESILIENCE SURVEY'!V17:V21)</f>
        <v>#DIV/0!</v>
      </c>
    </row>
    <row r="13" spans="1:11" ht="16" thickTop="1">
      <c r="B13" s="29" t="str">
        <f>'RESILIENCE SURVEY'!B17</f>
        <v>Improvement of …</v>
      </c>
      <c r="D13" s="148">
        <f>'RESILIENCE SURVEY'!G17</f>
        <v>0</v>
      </c>
      <c r="E13" s="97"/>
      <c r="F13" s="167">
        <f>'RESILIENCE SURVEY'!P17</f>
        <v>0</v>
      </c>
      <c r="G13" s="97"/>
      <c r="H13" s="97" t="str">
        <f>IFERROR('RESILIENCE SURVEY'!H17*'RESILIENCE SURVEY'!Q17,"")</f>
        <v/>
      </c>
      <c r="I13" s="97" t="str">
        <f t="shared" si="1"/>
        <v/>
      </c>
      <c r="J13" s="196">
        <f>'RESILIENCE SURVEY'!U17</f>
        <v>0</v>
      </c>
      <c r="K13" s="189"/>
    </row>
    <row r="14" spans="1:11">
      <c r="B14" s="29" t="str">
        <f>'RESILIENCE SURVEY'!B18</f>
        <v>Improvement of …</v>
      </c>
      <c r="D14" s="149">
        <f>'RESILIENCE SURVEY'!G18</f>
        <v>0</v>
      </c>
      <c r="E14" s="96"/>
      <c r="F14" s="168">
        <f>'RESILIENCE SURVEY'!P18</f>
        <v>0</v>
      </c>
      <c r="G14" s="96"/>
      <c r="H14" s="97" t="str">
        <f>IFERROR('RESILIENCE SURVEY'!H18*'RESILIENCE SURVEY'!Q18,"")</f>
        <v/>
      </c>
      <c r="I14" s="97" t="str">
        <f t="shared" si="1"/>
        <v/>
      </c>
      <c r="J14" s="197">
        <f>'RESILIENCE SURVEY'!U18</f>
        <v>0</v>
      </c>
      <c r="K14" s="190"/>
    </row>
    <row r="15" spans="1:11">
      <c r="B15" s="29" t="str">
        <f>'RESILIENCE SURVEY'!B19</f>
        <v>Improvement of …</v>
      </c>
      <c r="D15" s="384">
        <f>'RESILIENCE SURVEY'!G19</f>
        <v>0</v>
      </c>
      <c r="E15" s="101"/>
      <c r="F15" s="169">
        <f>'RESILIENCE SURVEY'!P19</f>
        <v>0</v>
      </c>
      <c r="G15" s="101"/>
      <c r="H15" s="385" t="str">
        <f>IFERROR('RESILIENCE SURVEY'!H19*'RESILIENCE SURVEY'!Q19,"")</f>
        <v/>
      </c>
      <c r="I15" s="385" t="str">
        <f t="shared" si="1"/>
        <v/>
      </c>
      <c r="J15" s="198">
        <f>'RESILIENCE SURVEY'!U19</f>
        <v>0</v>
      </c>
      <c r="K15" s="190"/>
    </row>
    <row r="16" spans="1:11" ht="16" thickBot="1">
      <c r="B16" s="29" t="str">
        <f>'RESILIENCE SURVEY'!B20</f>
        <v>Improvement of …</v>
      </c>
      <c r="D16" s="149">
        <f>'RESILIENCE SURVEY'!G20</f>
        <v>0</v>
      </c>
      <c r="E16" s="96"/>
      <c r="F16" s="168">
        <f>'RESILIENCE SURVEY'!P20</f>
        <v>0</v>
      </c>
      <c r="G16" s="96"/>
      <c r="H16" s="96" t="str">
        <f>IFERROR('RESILIENCE SURVEY'!H20*'RESILIENCE SURVEY'!Q20,"")</f>
        <v/>
      </c>
      <c r="I16" s="96" t="str">
        <f t="shared" si="1"/>
        <v/>
      </c>
      <c r="J16" s="197">
        <f>'RESILIENCE SURVEY'!U20</f>
        <v>0</v>
      </c>
      <c r="K16" s="193"/>
    </row>
    <row r="17" spans="2:11" ht="17" thickTop="1" thickBot="1">
      <c r="B17" s="29" t="str">
        <f>'RESILIENCE SURVEY'!B21</f>
        <v>Improvement of …</v>
      </c>
      <c r="D17" s="150">
        <f>'RESILIENCE SURVEY'!G21</f>
        <v>0</v>
      </c>
      <c r="E17" s="123"/>
      <c r="F17" s="170">
        <f>'RESILIENCE SURVEY'!P21</f>
        <v>0</v>
      </c>
      <c r="G17" s="123"/>
      <c r="H17" s="123" t="str">
        <f>IFERROR('RESILIENCE SURVEY'!H21*'RESILIENCE SURVEY'!Q21,"")</f>
        <v/>
      </c>
      <c r="I17" s="123" t="str">
        <f t="shared" si="1"/>
        <v/>
      </c>
      <c r="J17" s="200">
        <f>'RESILIENCE SURVEY'!U21</f>
        <v>0</v>
      </c>
      <c r="K17" s="193"/>
    </row>
    <row r="18" spans="2:11" ht="17" thickTop="1" thickBot="1">
      <c r="B18" s="116"/>
      <c r="D18" s="90"/>
      <c r="E18" s="90"/>
      <c r="F18" s="90"/>
      <c r="G18" s="90"/>
      <c r="H18" s="90"/>
      <c r="I18" s="90"/>
      <c r="J18" s="90"/>
      <c r="K18" s="74"/>
    </row>
    <row r="19" spans="2:11" ht="30" thickTop="1" thickBot="1">
      <c r="B19" s="31" t="s">
        <v>6</v>
      </c>
      <c r="D19" s="117" t="e">
        <f>IF(E19&lt;0.1,"N/A",IF(E19&lt;1.1,"Very Low",IF(E19&lt;2.1,"Low",IF(E19&lt;3.1,"High",IF(E19&lt;4.1,"Very High")))))</f>
        <v>#DIV/0!</v>
      </c>
      <c r="E19" s="118" t="e">
        <f>AVERAGE(E20,E26)</f>
        <v>#DIV/0!</v>
      </c>
      <c r="F19" s="118" t="e">
        <f>IF(G19&lt;0.1,"N/A",IF(G19&lt;1.1,"Very Low",IF(G19&lt;2.1,"Low",IF(G19&lt;3.1,"High",IF(G19&lt;4.1,"Very High")))))</f>
        <v>#DIV/0!</v>
      </c>
      <c r="G19" s="118" t="e">
        <f>AVERAGE(G20,G26)</f>
        <v>#DIV/0!</v>
      </c>
      <c r="H19" s="118" t="e">
        <f>AVERAGE(H20,H26)</f>
        <v>#DIV/0!</v>
      </c>
      <c r="I19" s="118" t="e">
        <f t="shared" si="2"/>
        <v>#DIV/0!</v>
      </c>
      <c r="J19" s="208" t="e">
        <f t="shared" ref="J19:J20" si="3">IF(K19&lt;0.1,"",IF(K19&lt;1.1,"Low",IF(K19&lt;2.1,"Moderate",IF(K19&lt;3.1,"Strong"))))</f>
        <v>#DIV/0!</v>
      </c>
      <c r="K19" s="201" t="e">
        <f>AVERAGE(K20,K26)</f>
        <v>#DIV/0!</v>
      </c>
    </row>
    <row r="20" spans="2:11" ht="17" thickTop="1" thickBot="1">
      <c r="B20" s="32" t="s">
        <v>7</v>
      </c>
      <c r="D20" s="119" t="e">
        <f>IF(E20&lt;0.1,"N/A",IF(E20&lt;1.1,"Very Low",IF(E20&lt;2.1,"Low",IF(E20&lt;3.1,"High",IF(E20&lt;4.1,"Very High")))))</f>
        <v>#DIV/0!</v>
      </c>
      <c r="E20" s="120" t="e">
        <f>AVERAGE('RESILIENCE SURVEY'!H27:H31)</f>
        <v>#DIV/0!</v>
      </c>
      <c r="F20" s="120" t="e">
        <f>IF(G20&lt;0.1,"N/A",IF(G20&lt;1.1,"Very Low",IF(G20&lt;2.1,"Low",IF(G20&lt;3.1,"High",IF(G20&lt;4.1,"Very High")))))</f>
        <v>#DIV/0!</v>
      </c>
      <c r="G20" s="120" t="e">
        <f>AVERAGE('RESILIENCE SURVEY'!Q27:Q31)</f>
        <v>#DIV/0!</v>
      </c>
      <c r="H20" s="120" t="e">
        <f>AVERAGE(H21:H25)</f>
        <v>#DIV/0!</v>
      </c>
      <c r="I20" s="120" t="e">
        <f t="shared" si="2"/>
        <v>#DIV/0!</v>
      </c>
      <c r="J20" s="209" t="e">
        <f t="shared" si="3"/>
        <v>#DIV/0!</v>
      </c>
      <c r="K20" s="202" t="e">
        <f>AVERAGE('RESILIENCE SURVEY'!V27:V31)</f>
        <v>#DIV/0!</v>
      </c>
    </row>
    <row r="21" spans="2:11" ht="16" thickTop="1">
      <c r="B21" s="33" t="str">
        <f>'RESILIENCE SURVEY'!B27</f>
        <v>Improvement of …</v>
      </c>
      <c r="D21" s="151">
        <f>'RESILIENCE SURVEY'!G27</f>
        <v>0</v>
      </c>
      <c r="E21" s="103"/>
      <c r="F21" s="171">
        <f>'RESILIENCE SURVEY'!P27</f>
        <v>0</v>
      </c>
      <c r="G21" s="103"/>
      <c r="H21" s="103" t="str">
        <f>IFERROR('RESILIENCE SURVEY'!H27*'RESILIENCE SURVEY'!Q27,"")</f>
        <v/>
      </c>
      <c r="I21" s="103" t="str">
        <f>IF(H21&lt;0.1,"N/A",IF(H21&lt;2.1,"Very Low",IF(H21&lt;4.1,"Low",IF(H21&lt;9.1,"High",IF(H21&lt;16.1,"Very High",IF(H21="",""))))))</f>
        <v/>
      </c>
      <c r="J21" s="210">
        <f>'RESILIENCE SURVEY'!U27</f>
        <v>0</v>
      </c>
      <c r="K21" s="203"/>
    </row>
    <row r="22" spans="2:11">
      <c r="B22" s="33" t="str">
        <f>'RESILIENCE SURVEY'!B28</f>
        <v>Improvement of …</v>
      </c>
      <c r="D22" s="152">
        <f>'RESILIENCE SURVEY'!G28</f>
        <v>0</v>
      </c>
      <c r="E22" s="102"/>
      <c r="F22" s="172">
        <f>'RESILIENCE SURVEY'!P28</f>
        <v>0</v>
      </c>
      <c r="G22" s="102"/>
      <c r="H22" s="103" t="str">
        <f>IFERROR('RESILIENCE SURVEY'!H28*'RESILIENCE SURVEY'!Q28,"")</f>
        <v/>
      </c>
      <c r="I22" s="103" t="str">
        <f t="shared" ref="I22:I25" si="4">IF(H22&lt;0.1,"N/A",IF(H22&lt;2.1,"Very Low",IF(H22&lt;4.1,"Low",IF(H22&lt;9.1,"High",IF(H22&lt;16.1,"Very High",IF(H22="",""))))))</f>
        <v/>
      </c>
      <c r="J22" s="211">
        <f>'RESILIENCE SURVEY'!U28</f>
        <v>0</v>
      </c>
      <c r="K22" s="204"/>
    </row>
    <row r="23" spans="2:11">
      <c r="B23" s="33" t="str">
        <f>'RESILIENCE SURVEY'!B29</f>
        <v>Improvement of …</v>
      </c>
      <c r="D23" s="152">
        <f>'RESILIENCE SURVEY'!G29</f>
        <v>0</v>
      </c>
      <c r="E23" s="102"/>
      <c r="F23" s="172">
        <f>'RESILIENCE SURVEY'!P29</f>
        <v>0</v>
      </c>
      <c r="G23" s="102"/>
      <c r="H23" s="103" t="str">
        <f>IFERROR('RESILIENCE SURVEY'!H29*'RESILIENCE SURVEY'!Q29,"")</f>
        <v/>
      </c>
      <c r="I23" s="103" t="str">
        <f t="shared" si="4"/>
        <v/>
      </c>
      <c r="J23" s="211">
        <f>'RESILIENCE SURVEY'!U29</f>
        <v>0</v>
      </c>
      <c r="K23" s="204"/>
    </row>
    <row r="24" spans="2:11">
      <c r="B24" s="33" t="str">
        <f>'RESILIENCE SURVEY'!B30</f>
        <v>Improvement of …</v>
      </c>
      <c r="D24" s="152">
        <f>'RESILIENCE SURVEY'!G30</f>
        <v>0</v>
      </c>
      <c r="E24" s="102"/>
      <c r="F24" s="172">
        <f>'RESILIENCE SURVEY'!P30</f>
        <v>0</v>
      </c>
      <c r="G24" s="102"/>
      <c r="H24" s="103" t="str">
        <f>IFERROR('RESILIENCE SURVEY'!H30*'RESILIENCE SURVEY'!Q30,"")</f>
        <v/>
      </c>
      <c r="I24" s="103" t="str">
        <f t="shared" si="4"/>
        <v/>
      </c>
      <c r="J24" s="211">
        <f>'RESILIENCE SURVEY'!U30</f>
        <v>0</v>
      </c>
      <c r="K24" s="204"/>
    </row>
    <row r="25" spans="2:11" ht="16" thickBot="1">
      <c r="B25" s="33" t="str">
        <f>'RESILIENCE SURVEY'!B31</f>
        <v>Improvement of …</v>
      </c>
      <c r="D25" s="152">
        <f>'RESILIENCE SURVEY'!G31</f>
        <v>0</v>
      </c>
      <c r="E25" s="102"/>
      <c r="F25" s="172">
        <f>'RESILIENCE SURVEY'!P31</f>
        <v>0</v>
      </c>
      <c r="G25" s="102"/>
      <c r="H25" s="103" t="str">
        <f>IFERROR('RESILIENCE SURVEY'!H31*'RESILIENCE SURVEY'!Q31,"")</f>
        <v/>
      </c>
      <c r="I25" s="103" t="str">
        <f t="shared" si="4"/>
        <v/>
      </c>
      <c r="J25" s="211">
        <f>'RESILIENCE SURVEY'!U31</f>
        <v>0</v>
      </c>
      <c r="K25" s="204"/>
    </row>
    <row r="26" spans="2:11" ht="17" thickTop="1" thickBot="1">
      <c r="B26" s="32" t="s">
        <v>8</v>
      </c>
      <c r="D26" s="121" t="e">
        <f>IF(E26&lt;0.1,"N/A",IF(E26&lt;1.1,"Very Low",IF(E26&lt;2.1,"Low",IF(E26&lt;3.1,"High",IF(E26&lt;4.1,"Very High")))))</f>
        <v>#DIV/0!</v>
      </c>
      <c r="E26" s="122" t="e">
        <f>AVERAGE('RESILIENCE SURVEY'!H35:H39)</f>
        <v>#DIV/0!</v>
      </c>
      <c r="F26" s="122" t="e">
        <f>IF(G26&lt;0.1,"N/A",IF(G26&lt;1.1,"Very Low",IF(G26&lt;2.1,"Low",IF(G26&lt;3.1,"High",IF(G26&lt;4.1,"Very High")))))</f>
        <v>#DIV/0!</v>
      </c>
      <c r="G26" s="122" t="e">
        <f>AVERAGE('RESILIENCE SURVEY'!Q35:Q39)</f>
        <v>#DIV/0!</v>
      </c>
      <c r="H26" s="122" t="e">
        <f>AVERAGE(H27:H31)</f>
        <v>#DIV/0!</v>
      </c>
      <c r="I26" s="122" t="e">
        <f t="shared" si="2"/>
        <v>#DIV/0!</v>
      </c>
      <c r="J26" s="213" t="e">
        <f>IF(K26&lt;0.1,"",IF(K26&lt;1.1,"Low",IF(K26&lt;2.1,"Moderate",IF(K26&lt;3.1,"Strong"))))</f>
        <v>#DIV/0!</v>
      </c>
      <c r="K26" s="206" t="e">
        <f>AVERAGE('RESILIENCE SURVEY'!V35:V39)</f>
        <v>#DIV/0!</v>
      </c>
    </row>
    <row r="27" spans="2:11" ht="17" thickTop="1" thickBot="1">
      <c r="B27" s="37" t="str">
        <f>'RESILIENCE SURVEY'!B35</f>
        <v>Improvement of …</v>
      </c>
      <c r="D27" s="386">
        <f>'RESILIENCE SURVEY'!G35</f>
        <v>0</v>
      </c>
      <c r="E27" s="387"/>
      <c r="F27" s="388">
        <f>'RESILIENCE SURVEY'!P35</f>
        <v>0</v>
      </c>
      <c r="G27" s="387"/>
      <c r="H27" s="387" t="str">
        <f>IFERROR('RESILIENCE SURVEY'!H35*'RESILIENCE SURVEY'!Q35,"")</f>
        <v/>
      </c>
      <c r="I27" s="387" t="str">
        <f>IF(H27&lt;0.1,"N/A",IF(H27&lt;2.1,"Very Low",IF(H27&lt;4.1,"Low",IF(H27&lt;9.1,"High",IF(H27&lt;16.1,"Very High",IF(H27="",""))))))</f>
        <v/>
      </c>
      <c r="J27" s="389">
        <f>'RESILIENCE SURVEY'!U35</f>
        <v>0</v>
      </c>
      <c r="K27" s="207"/>
    </row>
    <row r="28" spans="2:11" ht="17" thickTop="1" thickBot="1">
      <c r="B28" s="37" t="str">
        <f>'RESILIENCE SURVEY'!B36</f>
        <v>Improvement of …</v>
      </c>
      <c r="D28" s="152">
        <f>'RESILIENCE SURVEY'!G36</f>
        <v>0</v>
      </c>
      <c r="E28" s="102"/>
      <c r="F28" s="172">
        <f>'RESILIENCE SURVEY'!P36</f>
        <v>0</v>
      </c>
      <c r="G28" s="102"/>
      <c r="H28" s="102" t="str">
        <f>IFERROR('RESILIENCE SURVEY'!H36*'RESILIENCE SURVEY'!Q36,"")</f>
        <v/>
      </c>
      <c r="I28" s="102" t="str">
        <f>IF(H28&lt;0.1,"N/A",IF(H28&lt;2.1,"Very Low",IF(H28&lt;4.1,"Low",IF(H28&lt;9.1,"High",IF(H28&lt;16.1,"Very High",IF(H28="",""))))))</f>
        <v/>
      </c>
      <c r="J28" s="211">
        <f>'RESILIENCE SURVEY'!U36</f>
        <v>0</v>
      </c>
      <c r="K28" s="207"/>
    </row>
    <row r="29" spans="2:11" ht="17" thickTop="1" thickBot="1">
      <c r="B29" s="37" t="str">
        <f>'RESILIENCE SURVEY'!B37</f>
        <v>Improvement of …</v>
      </c>
      <c r="D29" s="152">
        <f>'RESILIENCE SURVEY'!G37</f>
        <v>0</v>
      </c>
      <c r="E29" s="102"/>
      <c r="F29" s="172">
        <f>'RESILIENCE SURVEY'!P37</f>
        <v>0</v>
      </c>
      <c r="G29" s="102"/>
      <c r="H29" s="102" t="str">
        <f>IFERROR('RESILIENCE SURVEY'!H37*'RESILIENCE SURVEY'!Q37,"")</f>
        <v/>
      </c>
      <c r="I29" s="102" t="str">
        <f>IF(H29&lt;0.1,"N/A",IF(H29&lt;2.1,"Very Low",IF(H29&lt;4.1,"Low",IF(H29&lt;9.1,"High",IF(H29&lt;16.1,"Very High",IF(H29="",""))))))</f>
        <v/>
      </c>
      <c r="J29" s="211">
        <f>'RESILIENCE SURVEY'!U37</f>
        <v>0</v>
      </c>
      <c r="K29" s="207"/>
    </row>
    <row r="30" spans="2:11" ht="17" thickTop="1" thickBot="1">
      <c r="B30" s="37" t="str">
        <f>'RESILIENCE SURVEY'!B38</f>
        <v>Improvement of …</v>
      </c>
      <c r="D30" s="152">
        <f>'RESILIENCE SURVEY'!G38</f>
        <v>0</v>
      </c>
      <c r="E30" s="102"/>
      <c r="F30" s="172">
        <f>'RESILIENCE SURVEY'!P38</f>
        <v>0</v>
      </c>
      <c r="G30" s="102"/>
      <c r="H30" s="102" t="str">
        <f>IFERROR('RESILIENCE SURVEY'!H38*'RESILIENCE SURVEY'!Q38,"")</f>
        <v/>
      </c>
      <c r="I30" s="102" t="str">
        <f>IF(H30&lt;0.1,"N/A",IF(H30&lt;2.1,"Very Low",IF(H30&lt;4.1,"Low",IF(H30&lt;9.1,"High",IF(H30&lt;16.1,"Very High",IF(H30="",""))))))</f>
        <v/>
      </c>
      <c r="J30" s="211">
        <f>'RESILIENCE SURVEY'!U38</f>
        <v>0</v>
      </c>
      <c r="K30" s="207"/>
    </row>
    <row r="31" spans="2:11" ht="17" thickTop="1" thickBot="1">
      <c r="B31" s="37" t="str">
        <f>'RESILIENCE SURVEY'!B39</f>
        <v>Improvement of …</v>
      </c>
      <c r="D31" s="390">
        <f>'RESILIENCE SURVEY'!G39</f>
        <v>0</v>
      </c>
      <c r="E31" s="391"/>
      <c r="F31" s="392">
        <f>'RESILIENCE SURVEY'!P39</f>
        <v>0</v>
      </c>
      <c r="G31" s="391"/>
      <c r="H31" s="391" t="str">
        <f>IFERROR('RESILIENCE SURVEY'!H39*'RESILIENCE SURVEY'!Q39,"")</f>
        <v/>
      </c>
      <c r="I31" s="391" t="str">
        <f>IF(H31&lt;0.1,"N/A",IF(H31&lt;2.1,"Very Low",IF(H31&lt;4.1,"Low",IF(H31&lt;9.1,"High",IF(H31&lt;16.1,"Very High",IF(H31="",""))))))</f>
        <v/>
      </c>
      <c r="J31" s="393">
        <f>'RESILIENCE SURVEY'!U39</f>
        <v>0</v>
      </c>
      <c r="K31" s="207"/>
    </row>
    <row r="32" spans="2:11" ht="17" thickTop="1" thickBot="1">
      <c r="B32" s="116"/>
      <c r="D32" s="90"/>
      <c r="E32" s="90"/>
      <c r="F32" s="90"/>
      <c r="G32" s="90"/>
      <c r="H32" s="90"/>
      <c r="I32" s="90"/>
      <c r="J32" s="90"/>
      <c r="K32" s="74"/>
    </row>
    <row r="33" spans="2:11" ht="30" thickTop="1" thickBot="1">
      <c r="B33" s="42" t="s">
        <v>9</v>
      </c>
      <c r="D33" s="108" t="e">
        <f>IF(E33&lt;0.1,"N/A",IF(E33&lt;1.1,"Very Low",IF(E33&lt;2.1,"Low",IF(E33&lt;3.1,"High",IF(E33&lt;4.1,"Very High")))))</f>
        <v>#DIV/0!</v>
      </c>
      <c r="E33" s="109" t="e">
        <f>AVERAGE(E34,E40)</f>
        <v>#DIV/0!</v>
      </c>
      <c r="F33" s="109" t="e">
        <f>IF(G33&lt;0.1,"N/A",IF(G33&lt;1.1,"Very Low",IF(G33&lt;2.1,"Low",IF(G33&lt;3.1,"High",IF(G33&lt;4.1,"Very High")))))</f>
        <v>#DIV/0!</v>
      </c>
      <c r="G33" s="109" t="e">
        <f>AVERAGE(G34,G40)</f>
        <v>#DIV/0!</v>
      </c>
      <c r="H33" s="109" t="e">
        <f>AVERAGE(H34,H40)</f>
        <v>#DIV/0!</v>
      </c>
      <c r="I33" s="109" t="e">
        <f t="shared" si="2"/>
        <v>#DIV/0!</v>
      </c>
      <c r="J33" s="222" t="e">
        <f t="shared" ref="J33:J34" si="5">IF(K33&lt;0.1,"",IF(K33&lt;1.1,"Low",IF(K33&lt;2.1,"Moderate",IF(K33&lt;3.1,"Strong"))))</f>
        <v>#DIV/0!</v>
      </c>
      <c r="K33" s="215" t="e">
        <f>AVERAGE(K34,K40)</f>
        <v>#DIV/0!</v>
      </c>
    </row>
    <row r="34" spans="2:11" ht="17" thickTop="1" thickBot="1">
      <c r="B34" s="43" t="s">
        <v>11</v>
      </c>
      <c r="D34" s="110" t="e">
        <f>IF(E34&lt;0.1,"N/A",IF(E34&lt;1.1,"Very Low",IF(E34&lt;2.1,"Low",IF(E34&lt;3.1,"High",IF(E34&lt;4.1,"Very High")))))</f>
        <v>#DIV/0!</v>
      </c>
      <c r="E34" s="111" t="e">
        <f>AVERAGE('RESILIENCE SURVEY'!H45:H49)</f>
        <v>#DIV/0!</v>
      </c>
      <c r="F34" s="111" t="e">
        <f>IF(G34&lt;0.1,"N/A",IF(G34&lt;1.1,"Very Low",IF(G34&lt;2.1,"Low",IF(G34&lt;3.1,"High",IF(G34&lt;4.1,"Very High")))))</f>
        <v>#DIV/0!</v>
      </c>
      <c r="G34" s="111" t="e">
        <f>AVERAGE('RESILIENCE SURVEY'!Q45:Q49)</f>
        <v>#DIV/0!</v>
      </c>
      <c r="H34" s="111" t="e">
        <f>AVERAGE(H35:H39)</f>
        <v>#DIV/0!</v>
      </c>
      <c r="I34" s="111" t="e">
        <f t="shared" si="2"/>
        <v>#DIV/0!</v>
      </c>
      <c r="J34" s="223" t="e">
        <f t="shared" si="5"/>
        <v>#DIV/0!</v>
      </c>
      <c r="K34" s="216" t="e">
        <f>AVERAGE('RESILIENCE SURVEY'!V45:V49)</f>
        <v>#DIV/0!</v>
      </c>
    </row>
    <row r="35" spans="2:11" ht="16" thickTop="1">
      <c r="B35" s="45" t="str">
        <f>'RESILIENCE SURVEY'!B45</f>
        <v>Improvement of …</v>
      </c>
      <c r="D35" s="155">
        <f>'RESILIENCE SURVEY'!G45</f>
        <v>0</v>
      </c>
      <c r="E35" s="107"/>
      <c r="F35" s="175">
        <f>'RESILIENCE SURVEY'!P45</f>
        <v>0</v>
      </c>
      <c r="G35" s="107"/>
      <c r="H35" s="107" t="str">
        <f>IFERROR('RESILIENCE SURVEY'!H45*'RESILIENCE SURVEY'!Q45,"")</f>
        <v/>
      </c>
      <c r="I35" s="107" t="str">
        <f>IF(H35&lt;0.1,"N/A",IF(H35&lt;2.1,"Very Low",IF(H35&lt;4.1,"Low",IF(H35&lt;9.1,"High",IF(H35&lt;16.1,"Very High",IF(H35="",""))))))</f>
        <v/>
      </c>
      <c r="J35" s="224">
        <f>'RESILIENCE SURVEY'!U45</f>
        <v>0</v>
      </c>
      <c r="K35" s="217"/>
    </row>
    <row r="36" spans="2:11">
      <c r="B36" s="45" t="str">
        <f>'RESILIENCE SURVEY'!B46</f>
        <v>Improvement of …</v>
      </c>
      <c r="D36" s="156">
        <f>'RESILIENCE SURVEY'!G46</f>
        <v>0</v>
      </c>
      <c r="E36" s="105"/>
      <c r="F36" s="176">
        <f>'RESILIENCE SURVEY'!P46</f>
        <v>0</v>
      </c>
      <c r="G36" s="105"/>
      <c r="H36" s="107" t="str">
        <f>IFERROR('RESILIENCE SURVEY'!H46*'RESILIENCE SURVEY'!Q46,"")</f>
        <v/>
      </c>
      <c r="I36" s="107" t="str">
        <f t="shared" ref="I36:I39" si="6">IF(H36&lt;0.1,"N/A",IF(H36&lt;2.1,"Very Low",IF(H36&lt;4.1,"Low",IF(H36&lt;9.1,"High",IF(H36&lt;16.1,"Very High",IF(H36="",""))))))</f>
        <v/>
      </c>
      <c r="J36" s="225">
        <f>'RESILIENCE SURVEY'!U46</f>
        <v>0</v>
      </c>
      <c r="K36" s="218"/>
    </row>
    <row r="37" spans="2:11">
      <c r="B37" s="45" t="str">
        <f>'RESILIENCE SURVEY'!B47</f>
        <v>Improvement of …</v>
      </c>
      <c r="D37" s="156">
        <f>'RESILIENCE SURVEY'!G47</f>
        <v>0</v>
      </c>
      <c r="E37" s="105"/>
      <c r="F37" s="176">
        <f>'RESILIENCE SURVEY'!P47</f>
        <v>0</v>
      </c>
      <c r="G37" s="105"/>
      <c r="H37" s="107" t="str">
        <f>IFERROR('RESILIENCE SURVEY'!H47*'RESILIENCE SURVEY'!Q47,"")</f>
        <v/>
      </c>
      <c r="I37" s="107" t="str">
        <f t="shared" si="6"/>
        <v/>
      </c>
      <c r="J37" s="225">
        <f>'RESILIENCE SURVEY'!U47</f>
        <v>0</v>
      </c>
      <c r="K37" s="218"/>
    </row>
    <row r="38" spans="2:11">
      <c r="B38" s="45" t="str">
        <f>'RESILIENCE SURVEY'!B48</f>
        <v>Improvement of …</v>
      </c>
      <c r="D38" s="157">
        <f>'RESILIENCE SURVEY'!G48</f>
        <v>0</v>
      </c>
      <c r="E38" s="112"/>
      <c r="F38" s="177">
        <f>'RESILIENCE SURVEY'!P48</f>
        <v>0</v>
      </c>
      <c r="G38" s="112"/>
      <c r="H38" s="107" t="str">
        <f>IFERROR('RESILIENCE SURVEY'!H48*'RESILIENCE SURVEY'!Q48,"")</f>
        <v/>
      </c>
      <c r="I38" s="107" t="str">
        <f t="shared" si="6"/>
        <v/>
      </c>
      <c r="J38" s="226">
        <f>'RESILIENCE SURVEY'!U48</f>
        <v>0</v>
      </c>
      <c r="K38" s="219"/>
    </row>
    <row r="39" spans="2:11" ht="16" thickBot="1">
      <c r="B39" s="45" t="str">
        <f>'RESILIENCE SURVEY'!B49</f>
        <v>Improvement of …</v>
      </c>
      <c r="D39" s="157">
        <f>'RESILIENCE SURVEY'!G49</f>
        <v>0</v>
      </c>
      <c r="E39" s="112"/>
      <c r="F39" s="177">
        <f>'RESILIENCE SURVEY'!P49</f>
        <v>0</v>
      </c>
      <c r="G39" s="112"/>
      <c r="H39" s="107" t="str">
        <f>IFERROR('RESILIENCE SURVEY'!H49*'RESILIENCE SURVEY'!Q49,"")</f>
        <v/>
      </c>
      <c r="I39" s="107" t="str">
        <f t="shared" si="6"/>
        <v/>
      </c>
      <c r="J39" s="226">
        <f>'RESILIENCE SURVEY'!U49</f>
        <v>0</v>
      </c>
      <c r="K39" s="219"/>
    </row>
    <row r="40" spans="2:11" ht="17" thickTop="1" thickBot="1">
      <c r="B40" s="43" t="s">
        <v>10</v>
      </c>
      <c r="D40" s="113" t="e">
        <f>IF(E40&lt;0.1,"N/A",IF(E40&lt;1.1,"Very Low",IF(E40&lt;2.1,"Low",IF(E40&lt;3.1,"High",IF(E40&lt;4.1,"Very High")))))</f>
        <v>#DIV/0!</v>
      </c>
      <c r="E40" s="114" t="e">
        <f>AVERAGE('RESILIENCE SURVEY'!H53:H57)</f>
        <v>#DIV/0!</v>
      </c>
      <c r="F40" s="114" t="e">
        <f>IF(G40&lt;0.1,"N/A",IF(G40&lt;1.1,"Very Low",IF(G40&lt;2.1,"Low",IF(G40&lt;3.1,"High",IF(G40&lt;4.1,"Very High")))))</f>
        <v>#DIV/0!</v>
      </c>
      <c r="G40" s="114" t="e">
        <f>AVERAGE('RESILIENCE SURVEY'!Q53:Q57)</f>
        <v>#DIV/0!</v>
      </c>
      <c r="H40" s="114" t="e">
        <f>AVERAGE(H41:H45)</f>
        <v>#DIV/0!</v>
      </c>
      <c r="I40" s="114" t="e">
        <f t="shared" si="2"/>
        <v>#DIV/0!</v>
      </c>
      <c r="J40" s="227" t="e">
        <f>IF(K40&lt;0.1,"",IF(K40&lt;1.1,"Low",IF(K40&lt;2.1,"Moderate",IF(K40&lt;3.1,"Strong"))))</f>
        <v>#DIV/0!</v>
      </c>
      <c r="K40" s="220" t="e">
        <f>AVERAGE('RESILIENCE SURVEY'!V53:V57)</f>
        <v>#DIV/0!</v>
      </c>
    </row>
    <row r="41" spans="2:11" ht="16" thickTop="1">
      <c r="B41" s="45" t="str">
        <f>'RESILIENCE SURVEY'!B53</f>
        <v>Improvement of …</v>
      </c>
      <c r="D41" s="155">
        <f>'RESILIENCE SURVEY'!G53</f>
        <v>0</v>
      </c>
      <c r="E41" s="107"/>
      <c r="F41" s="175">
        <f>'RESILIENCE SURVEY'!P53</f>
        <v>0</v>
      </c>
      <c r="G41" s="107"/>
      <c r="H41" s="107" t="str">
        <f>IFERROR('RESILIENCE SURVEY'!H53*'RESILIENCE SURVEY'!Q53,"")</f>
        <v/>
      </c>
      <c r="I41" s="107" t="str">
        <f>IF(H41&lt;0.1,"N/A",IF(H41&lt;2.1,"Very Low",IF(H41&lt;4.1,"Low",IF(H41&lt;9.1,"High",IF(H41&lt;16.1,"Very High",IF(H41="",""))))))</f>
        <v/>
      </c>
      <c r="J41" s="224">
        <f>'RESILIENCE SURVEY'!U53</f>
        <v>0</v>
      </c>
      <c r="K41" s="217"/>
    </row>
    <row r="42" spans="2:11" ht="16" thickBot="1">
      <c r="B42" s="45" t="str">
        <f>'RESILIENCE SURVEY'!B54</f>
        <v>Improvement of …</v>
      </c>
      <c r="D42" s="156">
        <f>'RESILIENCE SURVEY'!G54</f>
        <v>0</v>
      </c>
      <c r="E42" s="105"/>
      <c r="F42" s="176">
        <f>'RESILIENCE SURVEY'!P54</f>
        <v>0</v>
      </c>
      <c r="G42" s="105"/>
      <c r="H42" s="105" t="str">
        <f>IFERROR('RESILIENCE SURVEY'!H54*'RESILIENCE SURVEY'!Q54,"")</f>
        <v/>
      </c>
      <c r="I42" s="105" t="str">
        <f>IF(H42&lt;0.1,"N/A",IF(H42&lt;2.1,"Very Low",IF(H42&lt;4.1,"Low",IF(H42&lt;9.1,"High",IF(H42&lt;16.1,"Very High",IF(H42="",""))))))</f>
        <v/>
      </c>
      <c r="J42" s="225">
        <f>'RESILIENCE SURVEY'!U54</f>
        <v>0</v>
      </c>
      <c r="K42" s="221"/>
    </row>
    <row r="43" spans="2:11" ht="17" thickTop="1" thickBot="1">
      <c r="B43" s="45" t="str">
        <f>'RESILIENCE SURVEY'!B55</f>
        <v>Improvement of …</v>
      </c>
      <c r="D43" s="156">
        <f>'RESILIENCE SURVEY'!G55</f>
        <v>0</v>
      </c>
      <c r="E43" s="105"/>
      <c r="F43" s="176">
        <f>'RESILIENCE SURVEY'!P55</f>
        <v>0</v>
      </c>
      <c r="G43" s="105"/>
      <c r="H43" s="105" t="str">
        <f>IFERROR('RESILIENCE SURVEY'!H55*'RESILIENCE SURVEY'!Q55,"")</f>
        <v/>
      </c>
      <c r="I43" s="105" t="str">
        <f>IF(H43&lt;0.1,"N/A",IF(H43&lt;2.1,"Very Low",IF(H43&lt;4.1,"Low",IF(H43&lt;9.1,"High",IF(H43&lt;16.1,"Very High",IF(H43="",""))))))</f>
        <v/>
      </c>
      <c r="J43" s="225">
        <f>'RESILIENCE SURVEY'!U55</f>
        <v>0</v>
      </c>
      <c r="K43" s="221"/>
    </row>
    <row r="44" spans="2:11" ht="17" thickTop="1" thickBot="1">
      <c r="B44" s="45" t="str">
        <f>'RESILIENCE SURVEY'!B56</f>
        <v>Improvement of …</v>
      </c>
      <c r="D44" s="156">
        <f>'RESILIENCE SURVEY'!G56</f>
        <v>0</v>
      </c>
      <c r="E44" s="105"/>
      <c r="F44" s="176">
        <f>'RESILIENCE SURVEY'!P56</f>
        <v>0</v>
      </c>
      <c r="G44" s="105"/>
      <c r="H44" s="105" t="str">
        <f>IFERROR('RESILIENCE SURVEY'!H56*'RESILIENCE SURVEY'!Q56,"")</f>
        <v/>
      </c>
      <c r="I44" s="105" t="str">
        <f>IF(H44&lt;0.1,"N/A",IF(H44&lt;2.1,"Very Low",IF(H44&lt;4.1,"Low",IF(H44&lt;9.1,"High",IF(H44&lt;16.1,"Very High",IF(H44="",""))))))</f>
        <v/>
      </c>
      <c r="J44" s="225">
        <f>'RESILIENCE SURVEY'!U56</f>
        <v>0</v>
      </c>
      <c r="K44" s="221"/>
    </row>
    <row r="45" spans="2:11" ht="17" thickTop="1" thickBot="1">
      <c r="B45" s="45" t="str">
        <f>'RESILIENCE SURVEY'!B57</f>
        <v>Improvement of …</v>
      </c>
      <c r="D45" s="158">
        <f>'RESILIENCE SURVEY'!G57</f>
        <v>0</v>
      </c>
      <c r="E45" s="106"/>
      <c r="F45" s="178">
        <f>'RESILIENCE SURVEY'!P57</f>
        <v>0</v>
      </c>
      <c r="G45" s="106"/>
      <c r="H45" s="106" t="str">
        <f>IFERROR('RESILIENCE SURVEY'!H57*'RESILIENCE SURVEY'!Q57,"")</f>
        <v/>
      </c>
      <c r="I45" s="106" t="str">
        <f>IF(H45&lt;0.1,"N/A",IF(H45&lt;2.1,"Very Low",IF(H45&lt;4.1,"Low",IF(H45&lt;9.1,"High",IF(H45&lt;16.1,"Very High",IF(H45="",""))))))</f>
        <v/>
      </c>
      <c r="J45" s="228">
        <f>'RESILIENCE SURVEY'!U57</f>
        <v>0</v>
      </c>
      <c r="K45" s="221"/>
    </row>
    <row r="46" spans="2:11" ht="17" thickTop="1" thickBot="1">
      <c r="B46" s="116"/>
      <c r="D46" s="90"/>
      <c r="E46" s="90"/>
      <c r="F46" s="90"/>
      <c r="G46" s="90"/>
      <c r="H46" s="90"/>
      <c r="I46" s="90"/>
      <c r="J46" s="90"/>
      <c r="K46" s="74"/>
    </row>
    <row r="47" spans="2:11" ht="30" thickTop="1" thickBot="1">
      <c r="B47" s="51" t="s">
        <v>12</v>
      </c>
      <c r="D47" s="130" t="e">
        <f>IF(E47&lt;0.1,"N/A",IF(E47&lt;1.1,"Very Low",IF(E47&lt;2.1,"Low",IF(E47&lt;3.1,"High",IF(E47&lt;4.1,"Very High")))))</f>
        <v>#DIV/0!</v>
      </c>
      <c r="E47" s="131" t="e">
        <f>AVERAGE(E48,E54)</f>
        <v>#DIV/0!</v>
      </c>
      <c r="F47" s="131" t="e">
        <f>IF(G47&lt;0.1,"N/A",IF(G47&lt;1.1,"Very Low",IF(G47&lt;2.1,"Low",IF(G47&lt;3.1,"High",IF(G47&lt;4.1,"Very High")))))</f>
        <v>#DIV/0!</v>
      </c>
      <c r="G47" s="131" t="e">
        <f>AVERAGE(G48,G54)</f>
        <v>#DIV/0!</v>
      </c>
      <c r="H47" s="131" t="e">
        <f>AVERAGE(H48,H54)</f>
        <v>#DIV/0!</v>
      </c>
      <c r="I47" s="131" t="e">
        <f t="shared" si="2"/>
        <v>#DIV/0!</v>
      </c>
      <c r="J47" s="236" t="e">
        <f t="shared" ref="J47:J48" si="7">IF(K47&lt;0.1,"",IF(K47&lt;1.1,"Low",IF(K47&lt;2.1,"Moderate",IF(K47&lt;3.1,"Strong"))))</f>
        <v>#DIV/0!</v>
      </c>
      <c r="K47" s="229" t="e">
        <f>AVERAGE(K48,K54)</f>
        <v>#DIV/0!</v>
      </c>
    </row>
    <row r="48" spans="2:11" ht="17" thickTop="1" thickBot="1">
      <c r="B48" s="52" t="s">
        <v>15</v>
      </c>
      <c r="D48" s="132" t="e">
        <f>IF(E48&lt;0.1,"N/A",IF(E48&lt;1.1,"Very Low",IF(E48&lt;2.1,"Low",IF(E48&lt;3.1,"High",IF(E48&lt;4.1,"Very High")))))</f>
        <v>#DIV/0!</v>
      </c>
      <c r="E48" s="133" t="e">
        <f>AVERAGE('RESILIENCE SURVEY'!H63:H67)</f>
        <v>#DIV/0!</v>
      </c>
      <c r="F48" s="133" t="e">
        <f>IF(G48&lt;0.1,"N/A",IF(G48&lt;1.1,"Very Low",IF(G48&lt;2.1,"Low",IF(G48&lt;3.1,"High",IF(G48&lt;4.1,"Very High")))))</f>
        <v>#DIV/0!</v>
      </c>
      <c r="G48" s="133" t="e">
        <f>AVERAGE('RESILIENCE SURVEY'!Q63:Q67)</f>
        <v>#DIV/0!</v>
      </c>
      <c r="H48" s="133" t="e">
        <f>AVERAGE(H49:H53)</f>
        <v>#DIV/0!</v>
      </c>
      <c r="I48" s="133" t="e">
        <f t="shared" si="2"/>
        <v>#DIV/0!</v>
      </c>
      <c r="J48" s="237" t="e">
        <f t="shared" si="7"/>
        <v>#DIV/0!</v>
      </c>
      <c r="K48" s="230" t="e">
        <f>AVERAGE('RESILIENCE SURVEY'!V63:V67)</f>
        <v>#DIV/0!</v>
      </c>
    </row>
    <row r="49" spans="2:11" ht="16" thickTop="1">
      <c r="B49" s="53" t="str">
        <f>'RESILIENCE SURVEY'!B63</f>
        <v>Improvement of …</v>
      </c>
      <c r="D49" s="159">
        <f>'RESILIENCE SURVEY'!G63</f>
        <v>0</v>
      </c>
      <c r="E49" s="129"/>
      <c r="F49" s="179">
        <f>'RESILIENCE SURVEY'!P63</f>
        <v>0</v>
      </c>
      <c r="G49" s="129"/>
      <c r="H49" s="129" t="str">
        <f>IFERROR('RESILIENCE SURVEY'!H63*'RESILIENCE SURVEY'!Q63,"")</f>
        <v/>
      </c>
      <c r="I49" s="129" t="str">
        <f>IF(H49&lt;0.1,"N/A",IF(H49&lt;2.1,"Very Low",IF(H49&lt;4.1,"Low",IF(H49&lt;9.1,"High",IF(H49&lt;16.1,"Very High",IF(H49="",""))))))</f>
        <v/>
      </c>
      <c r="J49" s="238">
        <f>'RESILIENCE SURVEY'!U63</f>
        <v>0</v>
      </c>
      <c r="K49" s="231"/>
    </row>
    <row r="50" spans="2:11">
      <c r="B50" s="53" t="str">
        <f>'RESILIENCE SURVEY'!B64</f>
        <v>Improvement of …</v>
      </c>
      <c r="D50" s="160">
        <f>'RESILIENCE SURVEY'!G64</f>
        <v>0</v>
      </c>
      <c r="E50" s="127"/>
      <c r="F50" s="180">
        <f>'RESILIENCE SURVEY'!P64</f>
        <v>0</v>
      </c>
      <c r="G50" s="127"/>
      <c r="H50" s="129" t="str">
        <f>IFERROR('RESILIENCE SURVEY'!H64*'RESILIENCE SURVEY'!Q64,"")</f>
        <v/>
      </c>
      <c r="I50" s="129" t="str">
        <f t="shared" ref="I50:I53" si="8">IF(H50&lt;0.1,"N/A",IF(H50&lt;2.1,"Very Low",IF(H50&lt;4.1,"Low",IF(H50&lt;9.1,"High",IF(H50&lt;16.1,"Very High",IF(H50="",""))))))</f>
        <v/>
      </c>
      <c r="J50" s="239">
        <f>'RESILIENCE SURVEY'!U64</f>
        <v>0</v>
      </c>
      <c r="K50" s="232"/>
    </row>
    <row r="51" spans="2:11">
      <c r="B51" s="53" t="str">
        <f>'RESILIENCE SURVEY'!B65</f>
        <v>Improvement of …</v>
      </c>
      <c r="D51" s="160">
        <f>'RESILIENCE SURVEY'!G65</f>
        <v>0</v>
      </c>
      <c r="E51" s="127"/>
      <c r="F51" s="180">
        <f>'RESILIENCE SURVEY'!P65</f>
        <v>0</v>
      </c>
      <c r="G51" s="127"/>
      <c r="H51" s="129" t="str">
        <f>IFERROR('RESILIENCE SURVEY'!H65*'RESILIENCE SURVEY'!Q65,"")</f>
        <v/>
      </c>
      <c r="I51" s="129" t="str">
        <f t="shared" si="8"/>
        <v/>
      </c>
      <c r="J51" s="239">
        <f>'RESILIENCE SURVEY'!U65</f>
        <v>0</v>
      </c>
      <c r="K51" s="232"/>
    </row>
    <row r="52" spans="2:11">
      <c r="B52" s="53" t="str">
        <f>'RESILIENCE SURVEY'!B66</f>
        <v>Improvement of …</v>
      </c>
      <c r="D52" s="161">
        <f>'RESILIENCE SURVEY'!G66</f>
        <v>0</v>
      </c>
      <c r="E52" s="134"/>
      <c r="F52" s="181">
        <f>'RESILIENCE SURVEY'!P66</f>
        <v>0</v>
      </c>
      <c r="G52" s="134"/>
      <c r="H52" s="129" t="str">
        <f>IFERROR('RESILIENCE SURVEY'!H66*'RESILIENCE SURVEY'!Q66,"")</f>
        <v/>
      </c>
      <c r="I52" s="129" t="str">
        <f t="shared" si="8"/>
        <v/>
      </c>
      <c r="J52" s="240">
        <f>'RESILIENCE SURVEY'!U66</f>
        <v>0</v>
      </c>
      <c r="K52" s="233"/>
    </row>
    <row r="53" spans="2:11" ht="16" thickBot="1">
      <c r="B53" s="53" t="str">
        <f>'RESILIENCE SURVEY'!B67</f>
        <v>Improvement of …</v>
      </c>
      <c r="D53" s="161">
        <f>'RESILIENCE SURVEY'!G67</f>
        <v>0</v>
      </c>
      <c r="E53" s="134"/>
      <c r="F53" s="181">
        <f>'RESILIENCE SURVEY'!P67</f>
        <v>0</v>
      </c>
      <c r="G53" s="134"/>
      <c r="H53" s="129" t="str">
        <f>IFERROR('RESILIENCE SURVEY'!H67*'RESILIENCE SURVEY'!Q67,"")</f>
        <v/>
      </c>
      <c r="I53" s="129" t="str">
        <f t="shared" si="8"/>
        <v/>
      </c>
      <c r="J53" s="240">
        <f>'RESILIENCE SURVEY'!U67</f>
        <v>0</v>
      </c>
      <c r="K53" s="233"/>
    </row>
    <row r="54" spans="2:11" ht="32" thickTop="1" thickBot="1">
      <c r="B54" s="52" t="s">
        <v>13</v>
      </c>
      <c r="D54" s="135" t="e">
        <f>IF(E54&lt;0.1,"N/A",IF(E54&lt;1.1,"Very Low",IF(E54&lt;2.1,"Low",IF(E54&lt;3.1,"High",IF(E54&lt;4.1,"Very High")))))</f>
        <v>#DIV/0!</v>
      </c>
      <c r="E54" s="136" t="e">
        <f>AVERAGE('RESILIENCE SURVEY'!H71:H75)</f>
        <v>#DIV/0!</v>
      </c>
      <c r="F54" s="136" t="e">
        <f>IF(G54&lt;0.1,"N/A",IF(G54&lt;1.1,"Very Low",IF(G54&lt;2.1,"Low",IF(G54&lt;3.1,"High",IF(G54&lt;4.1,"Very High")))))</f>
        <v>#DIV/0!</v>
      </c>
      <c r="G54" s="136" t="e">
        <f>AVERAGE('RESILIENCE SURVEY'!Q71:Q75)</f>
        <v>#DIV/0!</v>
      </c>
      <c r="H54" s="136" t="e">
        <f>AVERAGE(H55:H59)</f>
        <v>#DIV/0!</v>
      </c>
      <c r="I54" s="136" t="e">
        <f t="shared" si="2"/>
        <v>#DIV/0!</v>
      </c>
      <c r="J54" s="241" t="e">
        <f>IF(K54&lt;0.1,"",IF(K54&lt;1.1,"Low",IF(K54&lt;2.1,"Moderate",IF(K54&lt;3.1,"Strong"))))</f>
        <v>#DIV/0!</v>
      </c>
      <c r="K54" s="234" t="e">
        <f>AVERAGE('RESILIENCE SURVEY'!V71:V75)</f>
        <v>#DIV/0!</v>
      </c>
    </row>
    <row r="55" spans="2:11" ht="16" thickTop="1">
      <c r="B55" s="53" t="str">
        <f>'RESILIENCE SURVEY'!B71</f>
        <v>Improvement of …</v>
      </c>
      <c r="D55" s="159">
        <f>'RESILIENCE SURVEY'!G71</f>
        <v>0</v>
      </c>
      <c r="E55" s="129"/>
      <c r="F55" s="179">
        <f>'RESILIENCE SURVEY'!P71</f>
        <v>0</v>
      </c>
      <c r="G55" s="129"/>
      <c r="H55" s="129" t="str">
        <f>IFERROR('RESILIENCE SURVEY'!H71*'RESILIENCE SURVEY'!Q71,"")</f>
        <v/>
      </c>
      <c r="I55" s="129" t="str">
        <f>IF(H55&lt;0.1,"N/A",IF(H55&lt;2.1,"Very Low",IF(H55&lt;4.1,"Low",IF(H55&lt;9.1,"High",IF(H55&lt;16.1,"Very High",IF(H55="",""))))))</f>
        <v/>
      </c>
      <c r="J55" s="238">
        <f>'RESILIENCE SURVEY'!U71</f>
        <v>0</v>
      </c>
      <c r="K55" s="231"/>
    </row>
    <row r="56" spans="2:11">
      <c r="B56" s="53" t="str">
        <f>'RESILIENCE SURVEY'!B72</f>
        <v>Improvement of …</v>
      </c>
      <c r="D56" s="160">
        <f>'RESILIENCE SURVEY'!G72</f>
        <v>0</v>
      </c>
      <c r="E56" s="127"/>
      <c r="F56" s="180">
        <f>'RESILIENCE SURVEY'!P72</f>
        <v>0</v>
      </c>
      <c r="G56" s="127"/>
      <c r="H56" s="129" t="str">
        <f>IFERROR('RESILIENCE SURVEY'!H72*'RESILIENCE SURVEY'!Q72,"")</f>
        <v/>
      </c>
      <c r="I56" s="129" t="str">
        <f t="shared" ref="I56:I59" si="9">IF(H56&lt;0.1,"N/A",IF(H56&lt;2.1,"Very Low",IF(H56&lt;4.1,"Low",IF(H56&lt;9.1,"High",IF(H56&lt;16.1,"Very High",IF(H56="",""))))))</f>
        <v/>
      </c>
      <c r="J56" s="239">
        <f>'RESILIENCE SURVEY'!U72</f>
        <v>0</v>
      </c>
      <c r="K56" s="232"/>
    </row>
    <row r="57" spans="2:11">
      <c r="B57" s="53" t="str">
        <f>'RESILIENCE SURVEY'!B73</f>
        <v>Improvement of …</v>
      </c>
      <c r="D57" s="160">
        <f>'RESILIENCE SURVEY'!G73</f>
        <v>0</v>
      </c>
      <c r="E57" s="127"/>
      <c r="F57" s="180">
        <f>'RESILIENCE SURVEY'!P73</f>
        <v>0</v>
      </c>
      <c r="G57" s="127"/>
      <c r="H57" s="129" t="str">
        <f>IFERROR('RESILIENCE SURVEY'!H73*'RESILIENCE SURVEY'!Q73,"")</f>
        <v/>
      </c>
      <c r="I57" s="129" t="str">
        <f t="shared" si="9"/>
        <v/>
      </c>
      <c r="J57" s="239">
        <f>'RESILIENCE SURVEY'!U73</f>
        <v>0</v>
      </c>
      <c r="K57" s="232"/>
    </row>
    <row r="58" spans="2:11" ht="16" thickBot="1">
      <c r="B58" s="53" t="str">
        <f>'RESILIENCE SURVEY'!B74</f>
        <v>Improvement of …</v>
      </c>
      <c r="D58" s="160">
        <f>'RESILIENCE SURVEY'!G74</f>
        <v>0</v>
      </c>
      <c r="E58" s="127"/>
      <c r="F58" s="180">
        <f>'RESILIENCE SURVEY'!P74</f>
        <v>0</v>
      </c>
      <c r="G58" s="127"/>
      <c r="H58" s="127" t="str">
        <f>IFERROR('RESILIENCE SURVEY'!H74*'RESILIENCE SURVEY'!Q74,"")</f>
        <v/>
      </c>
      <c r="I58" s="127" t="str">
        <f t="shared" si="9"/>
        <v/>
      </c>
      <c r="J58" s="239">
        <f>'RESILIENCE SURVEY'!U74</f>
        <v>0</v>
      </c>
      <c r="K58" s="235"/>
    </row>
    <row r="59" spans="2:11" ht="17" thickTop="1" thickBot="1">
      <c r="B59" s="53" t="str">
        <f>'RESILIENCE SURVEY'!B75</f>
        <v>Improvement of …</v>
      </c>
      <c r="D59" s="162">
        <f>'RESILIENCE SURVEY'!G75</f>
        <v>0</v>
      </c>
      <c r="E59" s="128"/>
      <c r="F59" s="182">
        <f>'RESILIENCE SURVEY'!P75</f>
        <v>0</v>
      </c>
      <c r="G59" s="128"/>
      <c r="H59" s="128" t="str">
        <f>IFERROR('RESILIENCE SURVEY'!H75*'RESILIENCE SURVEY'!Q75,"")</f>
        <v/>
      </c>
      <c r="I59" s="128" t="str">
        <f t="shared" si="9"/>
        <v/>
      </c>
      <c r="J59" s="242">
        <f>'RESILIENCE SURVEY'!U75</f>
        <v>0</v>
      </c>
      <c r="K59" s="235"/>
    </row>
    <row r="60" spans="2:11" ht="17" thickTop="1" thickBot="1">
      <c r="B60" s="116"/>
      <c r="D60" s="90"/>
      <c r="E60" s="90"/>
      <c r="F60" s="90"/>
      <c r="G60" s="90"/>
      <c r="H60" s="90"/>
      <c r="I60" s="90"/>
      <c r="J60" s="90"/>
    </row>
    <row r="61" spans="2:11" ht="30" thickTop="1" thickBot="1">
      <c r="B61" s="61" t="s">
        <v>14</v>
      </c>
      <c r="D61" s="140" t="e">
        <f>IF(E61&lt;0.1,"N/A",IF(E61&lt;1.1,"Very Low",IF(E61&lt;2.1,"Low",IF(E61&lt;3.1,"High",IF(E61&lt;4.1,"Very High")))))</f>
        <v>#DIV/0!</v>
      </c>
      <c r="E61" s="141" t="e">
        <f>AVERAGE(E62,E68)</f>
        <v>#DIV/0!</v>
      </c>
      <c r="F61" s="141" t="e">
        <f>IF(G61&lt;0.1,"N/A",IF(G61&lt;1.1,"Very Low",IF(G61&lt;2.1,"Low",IF(G61&lt;3.1,"High",IF(G61&lt;4.1,"Very High")))))</f>
        <v>#DIV/0!</v>
      </c>
      <c r="G61" s="141" t="e">
        <f>AVERAGE(G62,G68)</f>
        <v>#DIV/0!</v>
      </c>
      <c r="H61" s="141" t="e">
        <f>AVERAGE(H62,H68)</f>
        <v>#DIV/0!</v>
      </c>
      <c r="I61" s="141" t="e">
        <f t="shared" si="2"/>
        <v>#DIV/0!</v>
      </c>
      <c r="J61" s="250" t="e">
        <f t="shared" ref="J61:J62" si="10">IF(K61&lt;0.1,"",IF(K61&lt;1.1,"Low",IF(K61&lt;2.1,"Moderate",IF(K61&lt;3.1,"Strong"))))</f>
        <v>#DIV/0!</v>
      </c>
      <c r="K61" s="243" t="e">
        <f>AVERAGE(K62,K68)</f>
        <v>#DIV/0!</v>
      </c>
    </row>
    <row r="62" spans="2:11" ht="17" thickTop="1" thickBot="1">
      <c r="B62" s="62" t="s">
        <v>64</v>
      </c>
      <c r="D62" s="142" t="e">
        <f>IF(E62&lt;0.1,"N/A",IF(E62&lt;1.1,"Very Low",IF(E62&lt;2.1,"Low",IF(E62&lt;3.1,"High",IF(E62&lt;4.1,"Very High")))))</f>
        <v>#DIV/0!</v>
      </c>
      <c r="E62" s="143" t="e">
        <f>AVERAGE('RESILIENCE SURVEY'!H81:H85)</f>
        <v>#DIV/0!</v>
      </c>
      <c r="F62" s="143" t="e">
        <f>IF(G62&lt;0.1,"N/A",IF(G62&lt;1.1,"Very Low",IF(G62&lt;2.1,"Low",IF(G62&lt;3.1,"High",IF(G62&lt;4.1,"Very High")))))</f>
        <v>#DIV/0!</v>
      </c>
      <c r="G62" s="143" t="e">
        <f>AVERAGE('RESILIENCE SURVEY'!Q81:Q85)</f>
        <v>#DIV/0!</v>
      </c>
      <c r="H62" s="143" t="e">
        <f>AVERAGE(H63:H67)</f>
        <v>#DIV/0!</v>
      </c>
      <c r="I62" s="143" t="e">
        <f t="shared" si="2"/>
        <v>#DIV/0!</v>
      </c>
      <c r="J62" s="251" t="e">
        <f t="shared" si="10"/>
        <v>#DIV/0!</v>
      </c>
      <c r="K62" s="244" t="e">
        <f>AVERAGE('RESILIENCE SURVEY'!V81:V85)</f>
        <v>#DIV/0!</v>
      </c>
    </row>
    <row r="63" spans="2:11" ht="16" thickTop="1">
      <c r="B63" s="63" t="str">
        <f>'RESILIENCE SURVEY'!B81</f>
        <v>Improvement of …</v>
      </c>
      <c r="D63" s="163">
        <f>'RESILIENCE SURVEY'!G81</f>
        <v>0</v>
      </c>
      <c r="E63" s="139"/>
      <c r="F63" s="183">
        <f>'RESILIENCE SURVEY'!P81</f>
        <v>0</v>
      </c>
      <c r="G63" s="139"/>
      <c r="H63" s="139" t="str">
        <f>IFERROR('RESILIENCE SURVEY'!H81*'RESILIENCE SURVEY'!Q81,"")</f>
        <v/>
      </c>
      <c r="I63" s="139" t="str">
        <f>IF(H63&lt;0.1,"N/A",IF(H63&lt;2.1,"Very Low",IF(H63&lt;4.1,"Low",IF(H63&lt;9.1,"High",IF(H63&lt;16.1,"Very High",IF(H63="",""))))))</f>
        <v/>
      </c>
      <c r="J63" s="252">
        <f>'RESILIENCE SURVEY'!U81</f>
        <v>0</v>
      </c>
      <c r="K63" s="245"/>
    </row>
    <row r="64" spans="2:11">
      <c r="B64" s="63" t="str">
        <f>'RESILIENCE SURVEY'!B82</f>
        <v>Improvement of …</v>
      </c>
      <c r="D64" s="164">
        <f>'RESILIENCE SURVEY'!G82</f>
        <v>0</v>
      </c>
      <c r="E64" s="137"/>
      <c r="F64" s="184">
        <f>'RESILIENCE SURVEY'!P82</f>
        <v>0</v>
      </c>
      <c r="G64" s="137"/>
      <c r="H64" s="139" t="str">
        <f>IFERROR('RESILIENCE SURVEY'!H82*'RESILIENCE SURVEY'!Q82,"")</f>
        <v/>
      </c>
      <c r="I64" s="139" t="str">
        <f t="shared" ref="I64:I67" si="11">IF(H64&lt;0.1,"N/A",IF(H64&lt;2.1,"Very Low",IF(H64&lt;4.1,"Low",IF(H64&lt;9.1,"High",IF(H64&lt;16.1,"Very High",IF(H64="",""))))))</f>
        <v/>
      </c>
      <c r="J64" s="253">
        <f>'RESILIENCE SURVEY'!U82</f>
        <v>0</v>
      </c>
      <c r="K64" s="246"/>
    </row>
    <row r="65" spans="1:11">
      <c r="B65" s="63" t="str">
        <f>'RESILIENCE SURVEY'!B83</f>
        <v>Improvement of …</v>
      </c>
      <c r="D65" s="164">
        <f>'RESILIENCE SURVEY'!G83</f>
        <v>0</v>
      </c>
      <c r="E65" s="137"/>
      <c r="F65" s="184">
        <f>'RESILIENCE SURVEY'!P83</f>
        <v>0</v>
      </c>
      <c r="G65" s="137"/>
      <c r="H65" s="139" t="str">
        <f>IFERROR('RESILIENCE SURVEY'!H83*'RESILIENCE SURVEY'!Q83,"")</f>
        <v/>
      </c>
      <c r="I65" s="139" t="str">
        <f t="shared" si="11"/>
        <v/>
      </c>
      <c r="J65" s="253">
        <f>'RESILIENCE SURVEY'!U83</f>
        <v>0</v>
      </c>
      <c r="K65" s="246"/>
    </row>
    <row r="66" spans="1:11">
      <c r="B66" s="63" t="str">
        <f>'RESILIENCE SURVEY'!B84</f>
        <v>Improvement of …</v>
      </c>
      <c r="D66" s="165">
        <f>'RESILIENCE SURVEY'!G84</f>
        <v>0</v>
      </c>
      <c r="E66" s="144"/>
      <c r="F66" s="185">
        <f>'RESILIENCE SURVEY'!P84</f>
        <v>0</v>
      </c>
      <c r="G66" s="144"/>
      <c r="H66" s="139" t="str">
        <f>IFERROR('RESILIENCE SURVEY'!H84*'RESILIENCE SURVEY'!Q84,"")</f>
        <v/>
      </c>
      <c r="I66" s="139" t="str">
        <f t="shared" si="11"/>
        <v/>
      </c>
      <c r="J66" s="254">
        <f>'RESILIENCE SURVEY'!U84</f>
        <v>0</v>
      </c>
      <c r="K66" s="247"/>
    </row>
    <row r="67" spans="1:11" ht="16" thickBot="1">
      <c r="B67" s="63" t="str">
        <f>'RESILIENCE SURVEY'!B85</f>
        <v>Improvement of …</v>
      </c>
      <c r="D67" s="165">
        <f>'RESILIENCE SURVEY'!G85</f>
        <v>0</v>
      </c>
      <c r="E67" s="144"/>
      <c r="F67" s="185">
        <f>'RESILIENCE SURVEY'!P85</f>
        <v>0</v>
      </c>
      <c r="G67" s="144"/>
      <c r="H67" s="139" t="str">
        <f>IFERROR('RESILIENCE SURVEY'!H85*'RESILIENCE SURVEY'!Q85,"")</f>
        <v/>
      </c>
      <c r="I67" s="139" t="str">
        <f t="shared" si="11"/>
        <v/>
      </c>
      <c r="J67" s="254">
        <f>'RESILIENCE SURVEY'!U85</f>
        <v>0</v>
      </c>
      <c r="K67" s="247"/>
    </row>
    <row r="68" spans="1:11" ht="17" thickTop="1" thickBot="1">
      <c r="B68" s="67" t="s">
        <v>65</v>
      </c>
      <c r="D68" s="145" t="e">
        <f>IF(E68&lt;0.1,"N/A",IF(E68&lt;1.1,"Very Low",IF(E68&lt;2.1,"Low",IF(E68&lt;3.1,"High",IF(E68&lt;4.1,"Very High")))))</f>
        <v>#DIV/0!</v>
      </c>
      <c r="E68" s="146" t="e">
        <f>AVERAGE('RESILIENCE SURVEY'!H89:H93)</f>
        <v>#DIV/0!</v>
      </c>
      <c r="F68" s="146" t="e">
        <f>IF(G68&lt;0.1,"N/A",IF(G68&lt;1.1,"Very Low",IF(G68&lt;2.1,"Low",IF(G68&lt;3.1,"High",IF(G68&lt;4.1,"Very High")))))</f>
        <v>#DIV/0!</v>
      </c>
      <c r="G68" s="146" t="e">
        <f>AVERAGE('RESILIENCE SURVEY'!Q89:Q93)</f>
        <v>#DIV/0!</v>
      </c>
      <c r="H68" s="146" t="e">
        <f>AVERAGE(H69:H73)</f>
        <v>#DIV/0!</v>
      </c>
      <c r="I68" s="146" t="e">
        <f t="shared" si="2"/>
        <v>#DIV/0!</v>
      </c>
      <c r="J68" s="255" t="e">
        <f>IF(K68&lt;0.1,"",IF(K68&lt;1.1,"Low",IF(K68&lt;2.1,"Moderate",IF(K68&lt;3.1,"Strong"))))</f>
        <v>#DIV/0!</v>
      </c>
      <c r="K68" s="248" t="e">
        <f>AVERAGE('RESILIENCE SURVEY'!V89:V93)</f>
        <v>#DIV/0!</v>
      </c>
    </row>
    <row r="69" spans="1:11" ht="16" customHeight="1" thickTop="1">
      <c r="B69" s="64" t="str">
        <f>'RESILIENCE SURVEY'!B89</f>
        <v>Improvement of …</v>
      </c>
      <c r="D69" s="163">
        <f>'RESILIENCE SURVEY'!G89</f>
        <v>0</v>
      </c>
      <c r="E69" s="139"/>
      <c r="F69" s="183">
        <f>'RESILIENCE SURVEY'!P89</f>
        <v>0</v>
      </c>
      <c r="G69" s="139"/>
      <c r="H69" s="139" t="str">
        <f>IFERROR('RESILIENCE SURVEY'!H89*'RESILIENCE SURVEY'!Q89,"")</f>
        <v/>
      </c>
      <c r="I69" s="139" t="str">
        <f>IF(H69&lt;0.1,"N/A",IF(H69&lt;2.1,"Very Low",IF(H69&lt;4.1,"Low",IF(H69&lt;9.1,"High",IF(H69&lt;16.1,"Very High",IF(H69="",""))))))</f>
        <v/>
      </c>
      <c r="J69" s="252">
        <f>'RESILIENCE SURVEY'!U89</f>
        <v>0</v>
      </c>
      <c r="K69" s="245"/>
    </row>
    <row r="70" spans="1:11" ht="16" thickBot="1">
      <c r="B70" s="64" t="str">
        <f>'RESILIENCE SURVEY'!B90</f>
        <v>Improvement of …</v>
      </c>
      <c r="D70" s="164">
        <f>'RESILIENCE SURVEY'!G90</f>
        <v>0</v>
      </c>
      <c r="E70" s="137"/>
      <c r="F70" s="184">
        <f>'RESILIENCE SURVEY'!P90</f>
        <v>0</v>
      </c>
      <c r="G70" s="137"/>
      <c r="H70" s="137" t="str">
        <f>IFERROR('RESILIENCE SURVEY'!H90*'RESILIENCE SURVEY'!Q90,"")</f>
        <v/>
      </c>
      <c r="I70" s="137" t="str">
        <f>IF(H70&lt;0.1,"N/A",IF(H70&lt;2.1,"Very Low",IF(H70&lt;4.1,"Low",IF(H70&lt;9.1,"High",IF(H70&lt;16.1,"Very High",IF(H70="",""))))))</f>
        <v/>
      </c>
      <c r="J70" s="253">
        <f>'RESILIENCE SURVEY'!U90</f>
        <v>0</v>
      </c>
      <c r="K70" s="249"/>
    </row>
    <row r="71" spans="1:11" ht="17" thickTop="1" thickBot="1">
      <c r="B71" s="64" t="str">
        <f>'RESILIENCE SURVEY'!B91</f>
        <v>Improvement of …</v>
      </c>
      <c r="D71" s="164">
        <f>'RESILIENCE SURVEY'!G91</f>
        <v>0</v>
      </c>
      <c r="E71" s="137"/>
      <c r="F71" s="184">
        <f>'RESILIENCE SURVEY'!P91</f>
        <v>0</v>
      </c>
      <c r="G71" s="137"/>
      <c r="H71" s="137" t="str">
        <f>IFERROR('RESILIENCE SURVEY'!H91*'RESILIENCE SURVEY'!Q91,"")</f>
        <v/>
      </c>
      <c r="I71" s="137" t="str">
        <f>IF(H71&lt;0.1,"N/A",IF(H71&lt;2.1,"Very Low",IF(H71&lt;4.1,"Low",IF(H71&lt;9.1,"High",IF(H71&lt;16.1,"Very High",IF(H71="",""))))))</f>
        <v/>
      </c>
      <c r="J71" s="253">
        <f>'RESILIENCE SURVEY'!U91</f>
        <v>0</v>
      </c>
      <c r="K71" s="249"/>
    </row>
    <row r="72" spans="1:11" ht="17" thickTop="1" thickBot="1">
      <c r="B72" s="64" t="str">
        <f>'RESILIENCE SURVEY'!B92</f>
        <v>Improvement of …</v>
      </c>
      <c r="D72" s="164">
        <f>'RESILIENCE SURVEY'!G92</f>
        <v>0</v>
      </c>
      <c r="E72" s="137"/>
      <c r="F72" s="184">
        <f>'RESILIENCE SURVEY'!P92</f>
        <v>0</v>
      </c>
      <c r="G72" s="137"/>
      <c r="H72" s="137" t="str">
        <f>IFERROR('RESILIENCE SURVEY'!H92*'RESILIENCE SURVEY'!Q92,"")</f>
        <v/>
      </c>
      <c r="I72" s="137" t="str">
        <f>IF(H72&lt;0.1,"N/A",IF(H72&lt;2.1,"Very Low",IF(H72&lt;4.1,"Low",IF(H72&lt;9.1,"High",IF(H72&lt;16.1,"Very High",IF(H72="",""))))))</f>
        <v/>
      </c>
      <c r="J72" s="253">
        <f>'RESILIENCE SURVEY'!U92</f>
        <v>0</v>
      </c>
      <c r="K72" s="249"/>
    </row>
    <row r="73" spans="1:11" ht="17" thickTop="1" thickBot="1">
      <c r="B73" s="64" t="str">
        <f>'RESILIENCE SURVEY'!B93</f>
        <v>Improvement of …</v>
      </c>
      <c r="D73" s="166">
        <f>'RESILIENCE SURVEY'!G93</f>
        <v>0</v>
      </c>
      <c r="E73" s="138"/>
      <c r="F73" s="186">
        <f>'RESILIENCE SURVEY'!P93</f>
        <v>0</v>
      </c>
      <c r="G73" s="138"/>
      <c r="H73" s="138" t="str">
        <f>IFERROR('RESILIENCE SURVEY'!H93*'RESILIENCE SURVEY'!Q93,"")</f>
        <v/>
      </c>
      <c r="I73" s="138" t="str">
        <f>IF(H73&lt;0.1,"N/A",IF(H73&lt;2.1,"Very Low",IF(H73&lt;4.1,"Low",IF(H73&lt;9.1,"High",IF(H73&lt;16.1,"Very High",IF(H73="",""))))))</f>
        <v/>
      </c>
      <c r="J73" s="256">
        <f>'RESILIENCE SURVEY'!U93</f>
        <v>0</v>
      </c>
      <c r="K73" s="249"/>
    </row>
    <row r="74" spans="1:11" ht="16" thickTop="1">
      <c r="A74" s="14"/>
      <c r="B74" s="12"/>
      <c r="C74" s="73"/>
      <c r="D74" s="74"/>
      <c r="E74" s="74"/>
      <c r="F74" s="74"/>
      <c r="G74" s="74"/>
      <c r="H74" s="74"/>
      <c r="I74" s="74"/>
      <c r="J74" s="74"/>
    </row>
  </sheetData>
  <mergeCells count="1">
    <mergeCell ref="B2:B3"/>
  </mergeCells>
  <conditionalFormatting sqref="D5:I16 D18:I27 D32:I38 D40:I42 D46:I52 D54:I58 D60:I66 D68:I70">
    <cfRule type="containsText" dxfId="368" priority="109" operator="containsText" text="Very High">
      <formula>NOT(ISERROR(SEARCH("Very High",D5)))</formula>
    </cfRule>
    <cfRule type="containsText" dxfId="367" priority="110" operator="containsText" text="High">
      <formula>NOT(ISERROR(SEARCH("High",D5)))</formula>
    </cfRule>
    <cfRule type="containsText" dxfId="366" priority="111" operator="containsText" text="Very Low">
      <formula>NOT(ISERROR(SEARCH("Very Low",D5)))</formula>
    </cfRule>
    <cfRule type="containsText" dxfId="365" priority="112" operator="containsText" text="Low">
      <formula>NOT(ISERROR(SEARCH("Low",D5)))</formula>
    </cfRule>
  </conditionalFormatting>
  <conditionalFormatting sqref="J5:J16 J18:J27 J32:J38 J40:J42 J46:J52 J54:J58 J60:J66 J68:J70">
    <cfRule type="containsText" dxfId="364" priority="106" operator="containsText" text="Low">
      <formula>NOT(ISERROR(SEARCH("Low",J5)))</formula>
    </cfRule>
    <cfRule type="containsText" dxfId="363" priority="107" operator="containsText" text="Moderate">
      <formula>NOT(ISERROR(SEARCH("Moderate",J5)))</formula>
    </cfRule>
    <cfRule type="containsText" dxfId="362" priority="108" operator="containsText" text="Strong">
      <formula>NOT(ISERROR(SEARCH("Strong",J5)))</formula>
    </cfRule>
  </conditionalFormatting>
  <conditionalFormatting sqref="J17">
    <cfRule type="containsText" dxfId="361" priority="99" operator="containsText" text="Low">
      <formula>NOT(ISERROR(SEARCH("Low",J17)))</formula>
    </cfRule>
    <cfRule type="containsText" dxfId="360" priority="100" operator="containsText" text="Moderate">
      <formula>NOT(ISERROR(SEARCH("Moderate",J17)))</formula>
    </cfRule>
    <cfRule type="containsText" dxfId="359" priority="101" operator="containsText" text="Strong">
      <formula>NOT(ISERROR(SEARCH("Strong",J17)))</formula>
    </cfRule>
  </conditionalFormatting>
  <conditionalFormatting sqref="D17:I17">
    <cfRule type="containsText" dxfId="358" priority="102" operator="containsText" text="Very High">
      <formula>NOT(ISERROR(SEARCH("Very High",D17)))</formula>
    </cfRule>
    <cfRule type="containsText" dxfId="357" priority="103" operator="containsText" text="High">
      <formula>NOT(ISERROR(SEARCH("High",D17)))</formula>
    </cfRule>
    <cfRule type="containsText" dxfId="356" priority="104" operator="containsText" text="Very Low">
      <formula>NOT(ISERROR(SEARCH("Very Low",D17)))</formula>
    </cfRule>
    <cfRule type="containsText" dxfId="355" priority="105" operator="containsText" text="Low">
      <formula>NOT(ISERROR(SEARCH("Low",D17)))</formula>
    </cfRule>
  </conditionalFormatting>
  <conditionalFormatting sqref="D28:I28">
    <cfRule type="containsText" dxfId="354" priority="95" operator="containsText" text="Very High">
      <formula>NOT(ISERROR(SEARCH("Very High",D28)))</formula>
    </cfRule>
    <cfRule type="containsText" dxfId="353" priority="96" operator="containsText" text="High">
      <formula>NOT(ISERROR(SEARCH("High",D28)))</formula>
    </cfRule>
    <cfRule type="containsText" dxfId="352" priority="97" operator="containsText" text="Very Low">
      <formula>NOT(ISERROR(SEARCH("Very Low",D28)))</formula>
    </cfRule>
    <cfRule type="containsText" dxfId="351" priority="98" operator="containsText" text="Low">
      <formula>NOT(ISERROR(SEARCH("Low",D28)))</formula>
    </cfRule>
  </conditionalFormatting>
  <conditionalFormatting sqref="J28">
    <cfRule type="containsText" dxfId="350" priority="92" operator="containsText" text="Low">
      <formula>NOT(ISERROR(SEARCH("Low",J28)))</formula>
    </cfRule>
    <cfRule type="containsText" dxfId="349" priority="93" operator="containsText" text="Moderate">
      <formula>NOT(ISERROR(SEARCH("Moderate",J28)))</formula>
    </cfRule>
    <cfRule type="containsText" dxfId="348" priority="94" operator="containsText" text="Strong">
      <formula>NOT(ISERROR(SEARCH("Strong",J28)))</formula>
    </cfRule>
  </conditionalFormatting>
  <conditionalFormatting sqref="D29:I29">
    <cfRule type="containsText" dxfId="347" priority="88" operator="containsText" text="Very High">
      <formula>NOT(ISERROR(SEARCH("Very High",D29)))</formula>
    </cfRule>
    <cfRule type="containsText" dxfId="346" priority="89" operator="containsText" text="High">
      <formula>NOT(ISERROR(SEARCH("High",D29)))</formula>
    </cfRule>
    <cfRule type="containsText" dxfId="345" priority="90" operator="containsText" text="Very Low">
      <formula>NOT(ISERROR(SEARCH("Very Low",D29)))</formula>
    </cfRule>
    <cfRule type="containsText" dxfId="344" priority="91" operator="containsText" text="Low">
      <formula>NOT(ISERROR(SEARCH("Low",D29)))</formula>
    </cfRule>
  </conditionalFormatting>
  <conditionalFormatting sqref="J29">
    <cfRule type="containsText" dxfId="343" priority="85" operator="containsText" text="Low">
      <formula>NOT(ISERROR(SEARCH("Low",J29)))</formula>
    </cfRule>
    <cfRule type="containsText" dxfId="342" priority="86" operator="containsText" text="Moderate">
      <formula>NOT(ISERROR(SEARCH("Moderate",J29)))</formula>
    </cfRule>
    <cfRule type="containsText" dxfId="341" priority="87" operator="containsText" text="Strong">
      <formula>NOT(ISERROR(SEARCH("Strong",J29)))</formula>
    </cfRule>
  </conditionalFormatting>
  <conditionalFormatting sqref="D30:I30">
    <cfRule type="containsText" dxfId="340" priority="81" operator="containsText" text="Very High">
      <formula>NOT(ISERROR(SEARCH("Very High",D30)))</formula>
    </cfRule>
    <cfRule type="containsText" dxfId="339" priority="82" operator="containsText" text="High">
      <formula>NOT(ISERROR(SEARCH("High",D30)))</formula>
    </cfRule>
    <cfRule type="containsText" dxfId="338" priority="83" operator="containsText" text="Very Low">
      <formula>NOT(ISERROR(SEARCH("Very Low",D30)))</formula>
    </cfRule>
    <cfRule type="containsText" dxfId="337" priority="84" operator="containsText" text="Low">
      <formula>NOT(ISERROR(SEARCH("Low",D30)))</formula>
    </cfRule>
  </conditionalFormatting>
  <conditionalFormatting sqref="J30">
    <cfRule type="containsText" dxfId="336" priority="78" operator="containsText" text="Low">
      <formula>NOT(ISERROR(SEARCH("Low",J30)))</formula>
    </cfRule>
    <cfRule type="containsText" dxfId="335" priority="79" operator="containsText" text="Moderate">
      <formula>NOT(ISERROR(SEARCH("Moderate",J30)))</formula>
    </cfRule>
    <cfRule type="containsText" dxfId="334" priority="80" operator="containsText" text="Strong">
      <formula>NOT(ISERROR(SEARCH("Strong",J30)))</formula>
    </cfRule>
  </conditionalFormatting>
  <conditionalFormatting sqref="D31:I31">
    <cfRule type="containsText" dxfId="333" priority="74" operator="containsText" text="Very High">
      <formula>NOT(ISERROR(SEARCH("Very High",D31)))</formula>
    </cfRule>
    <cfRule type="containsText" dxfId="332" priority="75" operator="containsText" text="High">
      <formula>NOT(ISERROR(SEARCH("High",D31)))</formula>
    </cfRule>
    <cfRule type="containsText" dxfId="331" priority="76" operator="containsText" text="Very Low">
      <formula>NOT(ISERROR(SEARCH("Very Low",D31)))</formula>
    </cfRule>
    <cfRule type="containsText" dxfId="330" priority="77" operator="containsText" text="Low">
      <formula>NOT(ISERROR(SEARCH("Low",D31)))</formula>
    </cfRule>
  </conditionalFormatting>
  <conditionalFormatting sqref="J31">
    <cfRule type="containsText" dxfId="329" priority="71" operator="containsText" text="Low">
      <formula>NOT(ISERROR(SEARCH("Low",J31)))</formula>
    </cfRule>
    <cfRule type="containsText" dxfId="328" priority="72" operator="containsText" text="Moderate">
      <formula>NOT(ISERROR(SEARCH("Moderate",J31)))</formula>
    </cfRule>
    <cfRule type="containsText" dxfId="327" priority="73" operator="containsText" text="Strong">
      <formula>NOT(ISERROR(SEARCH("Strong",J31)))</formula>
    </cfRule>
  </conditionalFormatting>
  <conditionalFormatting sqref="D39:I39">
    <cfRule type="containsText" dxfId="326" priority="67" operator="containsText" text="Very High">
      <formula>NOT(ISERROR(SEARCH("Very High",D39)))</formula>
    </cfRule>
    <cfRule type="containsText" dxfId="325" priority="68" operator="containsText" text="High">
      <formula>NOT(ISERROR(SEARCH("High",D39)))</formula>
    </cfRule>
    <cfRule type="containsText" dxfId="324" priority="69" operator="containsText" text="Very Low">
      <formula>NOT(ISERROR(SEARCH("Very Low",D39)))</formula>
    </cfRule>
    <cfRule type="containsText" dxfId="323" priority="70" operator="containsText" text="Low">
      <formula>NOT(ISERROR(SEARCH("Low",D39)))</formula>
    </cfRule>
  </conditionalFormatting>
  <conditionalFormatting sqref="J39">
    <cfRule type="containsText" dxfId="322" priority="64" operator="containsText" text="Low">
      <formula>NOT(ISERROR(SEARCH("Low",J39)))</formula>
    </cfRule>
    <cfRule type="containsText" dxfId="321" priority="65" operator="containsText" text="Moderate">
      <formula>NOT(ISERROR(SEARCH("Moderate",J39)))</formula>
    </cfRule>
    <cfRule type="containsText" dxfId="320" priority="66" operator="containsText" text="Strong">
      <formula>NOT(ISERROR(SEARCH("Strong",J39)))</formula>
    </cfRule>
  </conditionalFormatting>
  <conditionalFormatting sqref="D43:I43">
    <cfRule type="containsText" dxfId="319" priority="60" operator="containsText" text="Very High">
      <formula>NOT(ISERROR(SEARCH("Very High",D43)))</formula>
    </cfRule>
    <cfRule type="containsText" dxfId="318" priority="61" operator="containsText" text="High">
      <formula>NOT(ISERROR(SEARCH("High",D43)))</formula>
    </cfRule>
    <cfRule type="containsText" dxfId="317" priority="62" operator="containsText" text="Very Low">
      <formula>NOT(ISERROR(SEARCH("Very Low",D43)))</formula>
    </cfRule>
    <cfRule type="containsText" dxfId="316" priority="63" operator="containsText" text="Low">
      <formula>NOT(ISERROR(SEARCH("Low",D43)))</formula>
    </cfRule>
  </conditionalFormatting>
  <conditionalFormatting sqref="J43">
    <cfRule type="containsText" dxfId="315" priority="57" operator="containsText" text="Low">
      <formula>NOT(ISERROR(SEARCH("Low",J43)))</formula>
    </cfRule>
    <cfRule type="containsText" dxfId="314" priority="58" operator="containsText" text="Moderate">
      <formula>NOT(ISERROR(SEARCH("Moderate",J43)))</formula>
    </cfRule>
    <cfRule type="containsText" dxfId="313" priority="59" operator="containsText" text="Strong">
      <formula>NOT(ISERROR(SEARCH("Strong",J43)))</formula>
    </cfRule>
  </conditionalFormatting>
  <conditionalFormatting sqref="D44:I44">
    <cfRule type="containsText" dxfId="312" priority="53" operator="containsText" text="Very High">
      <formula>NOT(ISERROR(SEARCH("Very High",D44)))</formula>
    </cfRule>
    <cfRule type="containsText" dxfId="311" priority="54" operator="containsText" text="High">
      <formula>NOT(ISERROR(SEARCH("High",D44)))</formula>
    </cfRule>
    <cfRule type="containsText" dxfId="310" priority="55" operator="containsText" text="Very Low">
      <formula>NOT(ISERROR(SEARCH("Very Low",D44)))</formula>
    </cfRule>
    <cfRule type="containsText" dxfId="309" priority="56" operator="containsText" text="Low">
      <formula>NOT(ISERROR(SEARCH("Low",D44)))</formula>
    </cfRule>
  </conditionalFormatting>
  <conditionalFormatting sqref="J44">
    <cfRule type="containsText" dxfId="308" priority="50" operator="containsText" text="Low">
      <formula>NOT(ISERROR(SEARCH("Low",J44)))</formula>
    </cfRule>
    <cfRule type="containsText" dxfId="307" priority="51" operator="containsText" text="Moderate">
      <formula>NOT(ISERROR(SEARCH("Moderate",J44)))</formula>
    </cfRule>
    <cfRule type="containsText" dxfId="306" priority="52" operator="containsText" text="Strong">
      <formula>NOT(ISERROR(SEARCH("Strong",J44)))</formula>
    </cfRule>
  </conditionalFormatting>
  <conditionalFormatting sqref="D45:I45">
    <cfRule type="containsText" dxfId="305" priority="46" operator="containsText" text="Very High">
      <formula>NOT(ISERROR(SEARCH("Very High",D45)))</formula>
    </cfRule>
    <cfRule type="containsText" dxfId="304" priority="47" operator="containsText" text="High">
      <formula>NOT(ISERROR(SEARCH("High",D45)))</formula>
    </cfRule>
    <cfRule type="containsText" dxfId="303" priority="48" operator="containsText" text="Very Low">
      <formula>NOT(ISERROR(SEARCH("Very Low",D45)))</formula>
    </cfRule>
    <cfRule type="containsText" dxfId="302" priority="49" operator="containsText" text="Low">
      <formula>NOT(ISERROR(SEARCH("Low",D45)))</formula>
    </cfRule>
  </conditionalFormatting>
  <conditionalFormatting sqref="J45">
    <cfRule type="containsText" dxfId="301" priority="43" operator="containsText" text="Low">
      <formula>NOT(ISERROR(SEARCH("Low",J45)))</formula>
    </cfRule>
    <cfRule type="containsText" dxfId="300" priority="44" operator="containsText" text="Moderate">
      <formula>NOT(ISERROR(SEARCH("Moderate",J45)))</formula>
    </cfRule>
    <cfRule type="containsText" dxfId="299" priority="45" operator="containsText" text="Strong">
      <formula>NOT(ISERROR(SEARCH("Strong",J45)))</formula>
    </cfRule>
  </conditionalFormatting>
  <conditionalFormatting sqref="D53:I53">
    <cfRule type="containsText" dxfId="298" priority="39" operator="containsText" text="Very High">
      <formula>NOT(ISERROR(SEARCH("Very High",D53)))</formula>
    </cfRule>
    <cfRule type="containsText" dxfId="297" priority="40" operator="containsText" text="High">
      <formula>NOT(ISERROR(SEARCH("High",D53)))</formula>
    </cfRule>
    <cfRule type="containsText" dxfId="296" priority="41" operator="containsText" text="Very Low">
      <formula>NOT(ISERROR(SEARCH("Very Low",D53)))</formula>
    </cfRule>
    <cfRule type="containsText" dxfId="295" priority="42" operator="containsText" text="Low">
      <formula>NOT(ISERROR(SEARCH("Low",D53)))</formula>
    </cfRule>
  </conditionalFormatting>
  <conditionalFormatting sqref="J53">
    <cfRule type="containsText" dxfId="294" priority="36" operator="containsText" text="Low">
      <formula>NOT(ISERROR(SEARCH("Low",J53)))</formula>
    </cfRule>
    <cfRule type="containsText" dxfId="293" priority="37" operator="containsText" text="Moderate">
      <formula>NOT(ISERROR(SEARCH("Moderate",J53)))</formula>
    </cfRule>
    <cfRule type="containsText" dxfId="292" priority="38" operator="containsText" text="Strong">
      <formula>NOT(ISERROR(SEARCH("Strong",J53)))</formula>
    </cfRule>
  </conditionalFormatting>
  <conditionalFormatting sqref="D59:I59">
    <cfRule type="containsText" dxfId="291" priority="32" operator="containsText" text="Very High">
      <formula>NOT(ISERROR(SEARCH("Very High",D59)))</formula>
    </cfRule>
    <cfRule type="containsText" dxfId="290" priority="33" operator="containsText" text="High">
      <formula>NOT(ISERROR(SEARCH("High",D59)))</formula>
    </cfRule>
    <cfRule type="containsText" dxfId="289" priority="34" operator="containsText" text="Very Low">
      <formula>NOT(ISERROR(SEARCH("Very Low",D59)))</formula>
    </cfRule>
    <cfRule type="containsText" dxfId="288" priority="35" operator="containsText" text="Low">
      <formula>NOT(ISERROR(SEARCH("Low",D59)))</formula>
    </cfRule>
  </conditionalFormatting>
  <conditionalFormatting sqref="J59">
    <cfRule type="containsText" dxfId="287" priority="29" operator="containsText" text="Low">
      <formula>NOT(ISERROR(SEARCH("Low",J59)))</formula>
    </cfRule>
    <cfRule type="containsText" dxfId="286" priority="30" operator="containsText" text="Moderate">
      <formula>NOT(ISERROR(SEARCH("Moderate",J59)))</formula>
    </cfRule>
    <cfRule type="containsText" dxfId="285" priority="31" operator="containsText" text="Strong">
      <formula>NOT(ISERROR(SEARCH("Strong",J59)))</formula>
    </cfRule>
  </conditionalFormatting>
  <conditionalFormatting sqref="D67:I67">
    <cfRule type="containsText" dxfId="284" priority="25" operator="containsText" text="Very High">
      <formula>NOT(ISERROR(SEARCH("Very High",D67)))</formula>
    </cfRule>
    <cfRule type="containsText" dxfId="283" priority="26" operator="containsText" text="High">
      <formula>NOT(ISERROR(SEARCH("High",D67)))</formula>
    </cfRule>
    <cfRule type="containsText" dxfId="282" priority="27" operator="containsText" text="Very Low">
      <formula>NOT(ISERROR(SEARCH("Very Low",D67)))</formula>
    </cfRule>
    <cfRule type="containsText" dxfId="281" priority="28" operator="containsText" text="Low">
      <formula>NOT(ISERROR(SEARCH("Low",D67)))</formula>
    </cfRule>
  </conditionalFormatting>
  <conditionalFormatting sqref="J67">
    <cfRule type="containsText" dxfId="280" priority="22" operator="containsText" text="Low">
      <formula>NOT(ISERROR(SEARCH("Low",J67)))</formula>
    </cfRule>
    <cfRule type="containsText" dxfId="279" priority="23" operator="containsText" text="Moderate">
      <formula>NOT(ISERROR(SEARCH("Moderate",J67)))</formula>
    </cfRule>
    <cfRule type="containsText" dxfId="278" priority="24" operator="containsText" text="Strong">
      <formula>NOT(ISERROR(SEARCH("Strong",J67)))</formula>
    </cfRule>
  </conditionalFormatting>
  <conditionalFormatting sqref="D71:I71">
    <cfRule type="containsText" dxfId="277" priority="18" operator="containsText" text="Very High">
      <formula>NOT(ISERROR(SEARCH("Very High",D71)))</formula>
    </cfRule>
    <cfRule type="containsText" dxfId="276" priority="19" operator="containsText" text="High">
      <formula>NOT(ISERROR(SEARCH("High",D71)))</formula>
    </cfRule>
    <cfRule type="containsText" dxfId="275" priority="20" operator="containsText" text="Very Low">
      <formula>NOT(ISERROR(SEARCH("Very Low",D71)))</formula>
    </cfRule>
    <cfRule type="containsText" dxfId="274" priority="21" operator="containsText" text="Low">
      <formula>NOT(ISERROR(SEARCH("Low",D71)))</formula>
    </cfRule>
  </conditionalFormatting>
  <conditionalFormatting sqref="J71">
    <cfRule type="containsText" dxfId="273" priority="15" operator="containsText" text="Low">
      <formula>NOT(ISERROR(SEARCH("Low",J71)))</formula>
    </cfRule>
    <cfRule type="containsText" dxfId="272" priority="16" operator="containsText" text="Moderate">
      <formula>NOT(ISERROR(SEARCH("Moderate",J71)))</formula>
    </cfRule>
    <cfRule type="containsText" dxfId="271" priority="17" operator="containsText" text="Strong">
      <formula>NOT(ISERROR(SEARCH("Strong",J71)))</formula>
    </cfRule>
  </conditionalFormatting>
  <conditionalFormatting sqref="D72:I72">
    <cfRule type="containsText" dxfId="270" priority="11" operator="containsText" text="Very High">
      <formula>NOT(ISERROR(SEARCH("Very High",D72)))</formula>
    </cfRule>
    <cfRule type="containsText" dxfId="269" priority="12" operator="containsText" text="High">
      <formula>NOT(ISERROR(SEARCH("High",D72)))</formula>
    </cfRule>
    <cfRule type="containsText" dxfId="268" priority="13" operator="containsText" text="Very Low">
      <formula>NOT(ISERROR(SEARCH("Very Low",D72)))</formula>
    </cfRule>
    <cfRule type="containsText" dxfId="267" priority="14" operator="containsText" text="Low">
      <formula>NOT(ISERROR(SEARCH("Low",D72)))</formula>
    </cfRule>
  </conditionalFormatting>
  <conditionalFormatting sqref="J72">
    <cfRule type="containsText" dxfId="266" priority="8" operator="containsText" text="Low">
      <formula>NOT(ISERROR(SEARCH("Low",J72)))</formula>
    </cfRule>
    <cfRule type="containsText" dxfId="265" priority="9" operator="containsText" text="Moderate">
      <formula>NOT(ISERROR(SEARCH("Moderate",J72)))</formula>
    </cfRule>
    <cfRule type="containsText" dxfId="264" priority="10" operator="containsText" text="Strong">
      <formula>NOT(ISERROR(SEARCH("Strong",J72)))</formula>
    </cfRule>
  </conditionalFormatting>
  <conditionalFormatting sqref="D73:I73">
    <cfRule type="containsText" dxfId="263" priority="4" operator="containsText" text="Very High">
      <formula>NOT(ISERROR(SEARCH("Very High",D73)))</formula>
    </cfRule>
    <cfRule type="containsText" dxfId="262" priority="5" operator="containsText" text="High">
      <formula>NOT(ISERROR(SEARCH("High",D73)))</formula>
    </cfRule>
    <cfRule type="containsText" dxfId="261" priority="6" operator="containsText" text="Very Low">
      <formula>NOT(ISERROR(SEARCH("Very Low",D73)))</formula>
    </cfRule>
    <cfRule type="containsText" dxfId="260" priority="7" operator="containsText" text="Low">
      <formula>NOT(ISERROR(SEARCH("Low",D73)))</formula>
    </cfRule>
  </conditionalFormatting>
  <conditionalFormatting sqref="J73">
    <cfRule type="containsText" dxfId="259" priority="1" operator="containsText" text="Low">
      <formula>NOT(ISERROR(SEARCH("Low",J73)))</formula>
    </cfRule>
    <cfRule type="containsText" dxfId="258" priority="2" operator="containsText" text="Moderate">
      <formula>NOT(ISERROR(SEARCH("Moderate",J73)))</formula>
    </cfRule>
    <cfRule type="containsText" dxfId="257" priority="3" operator="containsText" text="Strong">
      <formula>NOT(ISERROR(SEARCH("Strong",J73)))</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sheetPr>
  <dimension ref="A2:P74"/>
  <sheetViews>
    <sheetView showGridLines="0" topLeftCell="A11" workbookViewId="0">
      <selection activeCell="N5" sqref="N5"/>
    </sheetView>
  </sheetViews>
  <sheetFormatPr baseColWidth="10" defaultRowHeight="15" x14ac:dyDescent="0"/>
  <cols>
    <col min="1" max="1" width="2.33203125" style="1" customWidth="1"/>
    <col min="2" max="2" width="60" style="1" customWidth="1"/>
    <col min="3" max="3" width="2.33203125" style="1" customWidth="1"/>
    <col min="4" max="8" width="10.83203125" hidden="1" customWidth="1"/>
    <col min="11" max="11" width="10.83203125" hidden="1" customWidth="1"/>
    <col min="12" max="12" width="2.33203125" customWidth="1"/>
    <col min="13" max="13" width="8.5" customWidth="1"/>
    <col min="14" max="14" width="56.1640625" customWidth="1"/>
    <col min="15" max="15" width="2.33203125" customWidth="1"/>
    <col min="16" max="16" width="41.1640625" customWidth="1"/>
  </cols>
  <sheetData>
    <row r="2" spans="1:16">
      <c r="B2" s="353" t="s">
        <v>182</v>
      </c>
      <c r="D2" s="257" t="s">
        <v>0</v>
      </c>
      <c r="E2" s="257"/>
      <c r="F2" s="257" t="s">
        <v>27</v>
      </c>
      <c r="G2" s="257"/>
      <c r="H2" s="257" t="s">
        <v>1</v>
      </c>
      <c r="I2" s="402" t="s">
        <v>185</v>
      </c>
      <c r="J2" s="257" t="s">
        <v>63</v>
      </c>
      <c r="M2" s="299" t="s">
        <v>184</v>
      </c>
      <c r="N2" s="301"/>
      <c r="P2" s="341" t="s">
        <v>80</v>
      </c>
    </row>
    <row r="3" spans="1:16" ht="45">
      <c r="B3" s="354"/>
      <c r="D3" s="258"/>
      <c r="E3" s="258"/>
      <c r="F3" s="258"/>
      <c r="G3" s="258"/>
      <c r="H3" s="258"/>
      <c r="I3" s="403"/>
      <c r="J3" s="258"/>
      <c r="M3" s="308" t="s">
        <v>74</v>
      </c>
      <c r="N3" s="302" t="s">
        <v>79</v>
      </c>
      <c r="P3" s="303" t="s">
        <v>186</v>
      </c>
    </row>
    <row r="4" spans="1:16" ht="14" customHeight="1" thickBot="1">
      <c r="B4" s="348"/>
      <c r="D4" s="304"/>
      <c r="E4" s="304"/>
      <c r="F4" s="304"/>
      <c r="G4" s="304"/>
      <c r="H4" s="304"/>
      <c r="I4" s="304"/>
      <c r="J4" s="304"/>
      <c r="K4" s="305"/>
      <c r="L4" s="305"/>
      <c r="M4" s="306"/>
      <c r="N4" s="307"/>
      <c r="P4" s="300"/>
    </row>
    <row r="5" spans="1:16" ht="30" thickTop="1" thickBot="1">
      <c r="A5" s="3"/>
      <c r="B5" s="5" t="s">
        <v>4</v>
      </c>
      <c r="C5" s="6"/>
      <c r="D5" s="99" t="e">
        <f>IF(E5&lt;0.1,"N/A",IF(E5&lt;1.1,"Very Low",IF(E5&lt;2.1,"Low",IF(E5&lt;3.1,"High",IF(E5&lt;4.1,"Very High")))))</f>
        <v>#DIV/0!</v>
      </c>
      <c r="E5" s="100" t="e">
        <f>AVERAGE(E6,E12)</f>
        <v>#DIV/0!</v>
      </c>
      <c r="F5" s="100" t="e">
        <f>IF(G5&lt;0.1,"N/A",IF(G5&lt;1.1,"Very Low",IF(G5&lt;2.1,"Low",IF(G5&lt;3.1,"High",IF(G5&lt;4.1,"Very High")))))</f>
        <v>#DIV/0!</v>
      </c>
      <c r="G5" s="100" t="e">
        <f>AVERAGE(G6,G12)</f>
        <v>#DIV/0!</v>
      </c>
      <c r="H5" s="260" t="e">
        <f>AVERAGE(H6,H12)</f>
        <v>#DIV/0!</v>
      </c>
      <c r="I5" s="99" t="e">
        <f t="shared" ref="I5" si="0">IF(H5&lt;0.1,"N/A",IF(H5&lt;2.1,"Very Low",IF(H5&lt;4.1,"Low",IF(H5&lt;9.1,"High",IF(H5&lt;16.1,"Very High")))))</f>
        <v>#DIV/0!</v>
      </c>
      <c r="J5" s="194" t="e">
        <f>IF(K5&lt;0.1,"",IF(K5&lt;1.1,"Low",IF(K5&lt;2.1,"Moderate",IF(K5&lt;3.1,"Strong"))))</f>
        <v>#DIV/0!</v>
      </c>
      <c r="K5" s="187" t="e">
        <f>AVERAGE(K6,K12)</f>
        <v>#DIV/0!</v>
      </c>
      <c r="P5" s="355" t="s">
        <v>82</v>
      </c>
    </row>
    <row r="6" spans="1:16" ht="17" thickTop="1" thickBot="1">
      <c r="B6" s="4" t="s">
        <v>5</v>
      </c>
      <c r="D6" s="124" t="e">
        <f>IF(E6&lt;0.1,"N/A",IF(E6&lt;1.1,"Very Low",IF(E6&lt;2.1,"Low",IF(E6&lt;3.1,"High",IF(E6&lt;4.1,"Very High")))))</f>
        <v>#DIV/0!</v>
      </c>
      <c r="E6" s="125" t="e">
        <f>AVERAGE('RESILIENCE SURVEY'!H9:H13)</f>
        <v>#DIV/0!</v>
      </c>
      <c r="F6" s="125" t="e">
        <f>IF(G6&lt;0.1,"N/A",IF(G6&lt;1.1,"Very Low",IF(G6&lt;2.1,"Low",IF(G6&lt;3.1,"High",IF(G6&lt;4.1,"Very High")))))</f>
        <v>#DIV/0!</v>
      </c>
      <c r="G6" s="125" t="e">
        <f>AVERAGE('RESILIENCE SURVEY'!Q9:Q13)</f>
        <v>#DIV/0!</v>
      </c>
      <c r="H6" s="261" t="e">
        <f>AVERAGE(H7:H11)</f>
        <v>#DIV/0!</v>
      </c>
      <c r="I6" s="124" t="e">
        <f>IF(H6&lt;0.1,"",IF(H6&lt;2.1,"Very Low",IF(H6&lt;4.1,"Low",IF(H6&lt;9.1,"High",IF(H6&lt;16.1,"Very High")))))</f>
        <v>#DIV/0!</v>
      </c>
      <c r="J6" s="195" t="e">
        <f>IF(K6&lt;0.1,"",IF(K6&lt;1.1,"Low",IF(K6&lt;2.1,"Moderate",IF(K6&lt;3.1,"Strong"))))</f>
        <v>#DIV/0!</v>
      </c>
      <c r="K6" s="188" t="e">
        <f>AVERAGE('RESILIENCE SURVEY'!V9:V13)</f>
        <v>#DIV/0!</v>
      </c>
      <c r="P6" s="356"/>
    </row>
    <row r="7" spans="1:16" ht="16" thickTop="1">
      <c r="B7" s="7" t="str">
        <f>'RESILIENCE SURVEY'!B9</f>
        <v>Improvement of …</v>
      </c>
      <c r="D7" s="147">
        <f>'RESILIENCE SURVEY'!G9</f>
        <v>0</v>
      </c>
      <c r="E7" s="97"/>
      <c r="F7" s="167">
        <f>'RESILIENCE SURVEY'!P9</f>
        <v>0</v>
      </c>
      <c r="G7" s="97"/>
      <c r="H7" s="262" t="str">
        <f>IFERROR('RESILIENCE SURVEY'!H9*'RESILIENCE SURVEY'!Q9,"")</f>
        <v/>
      </c>
      <c r="I7" s="266" t="str">
        <f>IF(H7&lt;0.1,"",IF(H7&lt;2.1,"Very Low",IF(H7&lt;4.1,"Low",IF(H7&lt;9.1,"High",IF(H7&lt;16.1,"Very High",IF(H7="",""))))))</f>
        <v/>
      </c>
      <c r="J7" s="196">
        <f>'RESILIENCE SURVEY'!U9</f>
        <v>0</v>
      </c>
      <c r="K7" s="189"/>
      <c r="M7" s="309"/>
      <c r="N7" s="310"/>
      <c r="P7" s="356"/>
    </row>
    <row r="8" spans="1:16">
      <c r="B8" s="7" t="str">
        <f>'RESILIENCE SURVEY'!B10</f>
        <v>Improvement of …</v>
      </c>
      <c r="D8" s="147">
        <f>'RESILIENCE SURVEY'!G10</f>
        <v>0</v>
      </c>
      <c r="E8" s="96"/>
      <c r="F8" s="168">
        <f>'RESILIENCE SURVEY'!P10</f>
        <v>0</v>
      </c>
      <c r="G8" s="96"/>
      <c r="H8" s="262" t="str">
        <f>IFERROR('RESILIENCE SURVEY'!H10*'RESILIENCE SURVEY'!Q10,"")</f>
        <v/>
      </c>
      <c r="I8" s="266" t="str">
        <f t="shared" ref="I8:I17" si="1">IF(H8&lt;0.1,"N/A",IF(H8&lt;2.1,"Very Low",IF(H8&lt;4.1,"Low",IF(H8&lt;9.1,"High",IF(H8&lt;16.1,"Very High",IF(H8="",""))))))</f>
        <v/>
      </c>
      <c r="J8" s="197">
        <f>'RESILIENCE SURVEY'!U10</f>
        <v>0</v>
      </c>
      <c r="K8" s="190"/>
      <c r="M8" s="311"/>
      <c r="N8" s="312"/>
      <c r="P8" s="356"/>
    </row>
    <row r="9" spans="1:16">
      <c r="B9" s="7" t="str">
        <f>'RESILIENCE SURVEY'!B11</f>
        <v>Improvement of …</v>
      </c>
      <c r="D9" s="147">
        <f>'RESILIENCE SURVEY'!G11</f>
        <v>0</v>
      </c>
      <c r="E9" s="96"/>
      <c r="F9" s="168">
        <f>'RESILIENCE SURVEY'!P11</f>
        <v>0</v>
      </c>
      <c r="G9" s="96"/>
      <c r="H9" s="262" t="str">
        <f>IFERROR('RESILIENCE SURVEY'!H11*'RESILIENCE SURVEY'!Q11,"")</f>
        <v/>
      </c>
      <c r="I9" s="266" t="str">
        <f t="shared" si="1"/>
        <v/>
      </c>
      <c r="J9" s="197">
        <f>'RESILIENCE SURVEY'!U11</f>
        <v>0</v>
      </c>
      <c r="K9" s="190"/>
      <c r="M9" s="311"/>
      <c r="N9" s="312"/>
      <c r="P9" s="356"/>
    </row>
    <row r="10" spans="1:16">
      <c r="B10" s="7" t="str">
        <f>'RESILIENCE SURVEY'!B12</f>
        <v>Improvement of …</v>
      </c>
      <c r="D10" s="147">
        <f>'RESILIENCE SURVEY'!G12</f>
        <v>0</v>
      </c>
      <c r="E10" s="96"/>
      <c r="F10" s="168">
        <f>'RESILIENCE SURVEY'!P12</f>
        <v>0</v>
      </c>
      <c r="G10" s="96"/>
      <c r="H10" s="262" t="str">
        <f>IFERROR('RESILIENCE SURVEY'!H12*'RESILIENCE SURVEY'!Q12,"")</f>
        <v/>
      </c>
      <c r="I10" s="266" t="str">
        <f t="shared" si="1"/>
        <v/>
      </c>
      <c r="J10" s="197">
        <f>'RESILIENCE SURVEY'!U12</f>
        <v>0</v>
      </c>
      <c r="K10" s="190"/>
      <c r="M10" s="311"/>
      <c r="N10" s="312"/>
      <c r="P10" s="356"/>
    </row>
    <row r="11" spans="1:16" ht="16" thickBot="1">
      <c r="B11" s="7" t="str">
        <f>'RESILIENCE SURVEY'!B13</f>
        <v>Improvement of …</v>
      </c>
      <c r="D11" s="147">
        <f>'RESILIENCE SURVEY'!G13</f>
        <v>0</v>
      </c>
      <c r="E11" s="96"/>
      <c r="F11" s="168">
        <f>'RESILIENCE SURVEY'!P13</f>
        <v>0</v>
      </c>
      <c r="G11" s="96"/>
      <c r="H11" s="262" t="str">
        <f>IFERROR('RESILIENCE SURVEY'!H13*'RESILIENCE SURVEY'!Q13,"")</f>
        <v/>
      </c>
      <c r="I11" s="266" t="str">
        <f t="shared" si="1"/>
        <v/>
      </c>
      <c r="J11" s="197">
        <f>'RESILIENCE SURVEY'!U13</f>
        <v>0</v>
      </c>
      <c r="K11" s="190"/>
      <c r="M11" s="313"/>
      <c r="N11" s="314"/>
      <c r="P11" s="356"/>
    </row>
    <row r="12" spans="1:16" ht="17" thickTop="1" thickBot="1">
      <c r="B12" s="4" t="s">
        <v>3</v>
      </c>
      <c r="D12" s="126" t="e">
        <f>IF(E12&lt;0.1,"N/A",IF(E12&lt;1.1,"Very Low",IF(E12&lt;2.1,"Low",IF(E12&lt;3.1,"High",IF(E12&lt;4.1,"Very High")))))</f>
        <v>#DIV/0!</v>
      </c>
      <c r="E12" s="98" t="e">
        <f>AVERAGE('RESILIENCE SURVEY'!H17:H21)</f>
        <v>#DIV/0!</v>
      </c>
      <c r="F12" s="98" t="e">
        <f>IF(G12&lt;0.1,"N/A",IF(G12&lt;1.1,"Very Low",IF(G12&lt;2.1,"Low",IF(G12&lt;3.1,"High",IF(G12&lt;4.1,"Very High")))))</f>
        <v>#DIV/0!</v>
      </c>
      <c r="G12" s="98" t="e">
        <f>AVERAGE('RESILIENCE SURVEY'!Q17:Q21)</f>
        <v>#DIV/0!</v>
      </c>
      <c r="H12" s="263" t="e">
        <f>AVERAGE(H13:H17)</f>
        <v>#DIV/0!</v>
      </c>
      <c r="I12" s="126" t="e">
        <f t="shared" ref="I12:I68" si="2">IF(H12&lt;0.1,"N/A",IF(H12&lt;2.1,"Very Low",IF(H12&lt;4.1,"Low",IF(H12&lt;9.1,"High",IF(H12&lt;16.1,"Very High")))))</f>
        <v>#DIV/0!</v>
      </c>
      <c r="J12" s="199" t="e">
        <f>IF(K12&lt;0.1,"",IF(K12&lt;1.1,"Low",IF(K12&lt;2.1,"Moderate",IF(K12&lt;3.1,"Strong"))))</f>
        <v>#DIV/0!</v>
      </c>
      <c r="K12" s="192" t="e">
        <f>AVERAGE('RESILIENCE SURVEY'!V17:V21)</f>
        <v>#DIV/0!</v>
      </c>
      <c r="P12" s="356"/>
    </row>
    <row r="13" spans="1:16" ht="16" thickTop="1">
      <c r="B13" s="29" t="str">
        <f>'RESILIENCE SURVEY'!B17</f>
        <v>Improvement of …</v>
      </c>
      <c r="D13" s="148">
        <f>'RESILIENCE SURVEY'!G17</f>
        <v>0</v>
      </c>
      <c r="E13" s="97"/>
      <c r="F13" s="167">
        <f>'RESILIENCE SURVEY'!P17</f>
        <v>0</v>
      </c>
      <c r="G13" s="97"/>
      <c r="H13" s="264" t="str">
        <f>IFERROR('RESILIENCE SURVEY'!H17*'RESILIENCE SURVEY'!Q17,"")</f>
        <v/>
      </c>
      <c r="I13" s="266" t="str">
        <f t="shared" si="1"/>
        <v/>
      </c>
      <c r="J13" s="196">
        <f>'RESILIENCE SURVEY'!U17</f>
        <v>0</v>
      </c>
      <c r="K13" s="189"/>
      <c r="M13" s="309"/>
      <c r="N13" s="310"/>
      <c r="P13" s="356"/>
    </row>
    <row r="14" spans="1:16">
      <c r="B14" s="29" t="str">
        <f>'RESILIENCE SURVEY'!B18</f>
        <v>Improvement of …</v>
      </c>
      <c r="D14" s="149">
        <f>'RESILIENCE SURVEY'!G18</f>
        <v>0</v>
      </c>
      <c r="E14" s="96"/>
      <c r="F14" s="168">
        <f>'RESILIENCE SURVEY'!P18</f>
        <v>0</v>
      </c>
      <c r="G14" s="96"/>
      <c r="H14" s="264" t="str">
        <f>IFERROR('RESILIENCE SURVEY'!H18*'RESILIENCE SURVEY'!Q18,"")</f>
        <v/>
      </c>
      <c r="I14" s="266" t="str">
        <f t="shared" si="1"/>
        <v/>
      </c>
      <c r="J14" s="197">
        <f>'RESILIENCE SURVEY'!U18</f>
        <v>0</v>
      </c>
      <c r="K14" s="190"/>
      <c r="M14" s="311"/>
      <c r="N14" s="312"/>
      <c r="P14" s="356"/>
    </row>
    <row r="15" spans="1:16">
      <c r="B15" s="29" t="str">
        <f>'RESILIENCE SURVEY'!B19</f>
        <v>Improvement of …</v>
      </c>
      <c r="D15" s="149">
        <f>'RESILIENCE SURVEY'!G19</f>
        <v>0</v>
      </c>
      <c r="E15" s="96"/>
      <c r="F15" s="168">
        <f>'RESILIENCE SURVEY'!P19</f>
        <v>0</v>
      </c>
      <c r="G15" s="96"/>
      <c r="H15" s="264" t="str">
        <f>IFERROR('RESILIENCE SURVEY'!H19*'RESILIENCE SURVEY'!Q19,"")</f>
        <v/>
      </c>
      <c r="I15" s="266" t="str">
        <f t="shared" si="1"/>
        <v/>
      </c>
      <c r="J15" s="197">
        <f>'RESILIENCE SURVEY'!U19</f>
        <v>0</v>
      </c>
      <c r="K15" s="190"/>
      <c r="M15" s="311"/>
      <c r="N15" s="312"/>
      <c r="P15" s="356"/>
    </row>
    <row r="16" spans="1:16" ht="16" thickBot="1">
      <c r="B16" s="29" t="str">
        <f>'RESILIENCE SURVEY'!B20</f>
        <v>Improvement of …</v>
      </c>
      <c r="D16" s="150">
        <f>'RESILIENCE SURVEY'!G20</f>
        <v>0</v>
      </c>
      <c r="E16" s="123"/>
      <c r="F16" s="170">
        <f>'RESILIENCE SURVEY'!P20</f>
        <v>0</v>
      </c>
      <c r="G16" s="123"/>
      <c r="H16" s="265" t="str">
        <f>IFERROR('RESILIENCE SURVEY'!H20*'RESILIENCE SURVEY'!Q20,"")</f>
        <v/>
      </c>
      <c r="I16" s="394" t="str">
        <f t="shared" si="1"/>
        <v/>
      </c>
      <c r="J16" s="197">
        <f>'RESILIENCE SURVEY'!U20</f>
        <v>0</v>
      </c>
      <c r="K16" s="193"/>
      <c r="M16" s="311"/>
      <c r="N16" s="312"/>
      <c r="P16" s="356"/>
    </row>
    <row r="17" spans="2:16" ht="17" thickTop="1" thickBot="1">
      <c r="B17" s="29" t="str">
        <f>'RESILIENCE SURVEY'!B21</f>
        <v>Improvement of …</v>
      </c>
      <c r="D17" s="150">
        <f>'RESILIENCE SURVEY'!G21</f>
        <v>0</v>
      </c>
      <c r="E17" s="123"/>
      <c r="F17" s="170">
        <f>'RESILIENCE SURVEY'!P21</f>
        <v>0</v>
      </c>
      <c r="G17" s="123"/>
      <c r="H17" s="265" t="str">
        <f>IFERROR('RESILIENCE SURVEY'!H21*'RESILIENCE SURVEY'!Q21,"")</f>
        <v/>
      </c>
      <c r="I17" s="267" t="str">
        <f t="shared" si="1"/>
        <v/>
      </c>
      <c r="J17" s="200">
        <f>'RESILIENCE SURVEY'!U21</f>
        <v>0</v>
      </c>
      <c r="K17" s="193"/>
      <c r="M17" s="313"/>
      <c r="N17" s="314"/>
      <c r="P17" s="356"/>
    </row>
    <row r="18" spans="2:16" ht="17" thickTop="1" thickBot="1">
      <c r="B18" s="116"/>
      <c r="D18" s="90"/>
      <c r="E18" s="90"/>
      <c r="F18" s="90"/>
      <c r="G18" s="90"/>
      <c r="H18" s="90"/>
      <c r="I18" s="90"/>
      <c r="J18" s="90"/>
      <c r="K18" s="74"/>
      <c r="P18" s="356"/>
    </row>
    <row r="19" spans="2:16" ht="30" thickTop="1" thickBot="1">
      <c r="B19" s="31" t="s">
        <v>6</v>
      </c>
      <c r="D19" s="117" t="e">
        <f>IF(E19&lt;0.1,"N/A",IF(E19&lt;1.1,"Very Low",IF(E19&lt;2.1,"Low",IF(E19&lt;3.1,"High",IF(E19&lt;4.1,"Very High")))))</f>
        <v>#DIV/0!</v>
      </c>
      <c r="E19" s="118" t="e">
        <f>AVERAGE(E20,E26)</f>
        <v>#DIV/0!</v>
      </c>
      <c r="F19" s="118" t="e">
        <f>IF(G19&lt;0.1,"N/A",IF(G19&lt;1.1,"Very Low",IF(G19&lt;2.1,"Low",IF(G19&lt;3.1,"High",IF(G19&lt;4.1,"Very High")))))</f>
        <v>#DIV/0!</v>
      </c>
      <c r="G19" s="118" t="e">
        <f>AVERAGE(G20,G26)</f>
        <v>#DIV/0!</v>
      </c>
      <c r="H19" s="268" t="e">
        <f>AVERAGE(H20,H26)</f>
        <v>#DIV/0!</v>
      </c>
      <c r="I19" s="117" t="e">
        <f t="shared" si="2"/>
        <v>#DIV/0!</v>
      </c>
      <c r="J19" s="208" t="e">
        <f t="shared" ref="J19:J20" si="3">IF(K19&lt;0.1,"",IF(K19&lt;1.1,"Low",IF(K19&lt;2.1,"Moderate",IF(K19&lt;3.1,"Strong"))))</f>
        <v>#DIV/0!</v>
      </c>
      <c r="K19" s="201" t="e">
        <f>AVERAGE(K20,K26)</f>
        <v>#DIV/0!</v>
      </c>
      <c r="P19" s="356"/>
    </row>
    <row r="20" spans="2:16" ht="17" thickTop="1" thickBot="1">
      <c r="B20" s="32" t="s">
        <v>7</v>
      </c>
      <c r="D20" s="119" t="e">
        <f>IF(E20&lt;0.1,"N/A",IF(E20&lt;1.1,"Very Low",IF(E20&lt;2.1,"Low",IF(E20&lt;3.1,"High",IF(E20&lt;4.1,"Very High")))))</f>
        <v>#DIV/0!</v>
      </c>
      <c r="E20" s="120" t="e">
        <f>AVERAGE('RESILIENCE SURVEY'!H27:H31)</f>
        <v>#DIV/0!</v>
      </c>
      <c r="F20" s="120" t="e">
        <f>IF(G20&lt;0.1,"N/A",IF(G20&lt;1.1,"Very Low",IF(G20&lt;2.1,"Low",IF(G20&lt;3.1,"High",IF(G20&lt;4.1,"Very High")))))</f>
        <v>#DIV/0!</v>
      </c>
      <c r="G20" s="120" t="e">
        <f>AVERAGE('RESILIENCE SURVEY'!Q27:Q31)</f>
        <v>#DIV/0!</v>
      </c>
      <c r="H20" s="269" t="e">
        <f>AVERAGE(H21:H25)</f>
        <v>#DIV/0!</v>
      </c>
      <c r="I20" s="119" t="e">
        <f t="shared" si="2"/>
        <v>#DIV/0!</v>
      </c>
      <c r="J20" s="209" t="e">
        <f t="shared" si="3"/>
        <v>#DIV/0!</v>
      </c>
      <c r="K20" s="202" t="e">
        <f>AVERAGE('RESILIENCE SURVEY'!V27:V31)</f>
        <v>#DIV/0!</v>
      </c>
      <c r="P20" s="356"/>
    </row>
    <row r="21" spans="2:16" ht="16" thickTop="1">
      <c r="B21" s="33" t="str">
        <f>'RESILIENCE SURVEY'!B27</f>
        <v>Improvement of …</v>
      </c>
      <c r="D21" s="151">
        <f>'RESILIENCE SURVEY'!G27</f>
        <v>0</v>
      </c>
      <c r="E21" s="103"/>
      <c r="F21" s="171">
        <f>'RESILIENCE SURVEY'!P27</f>
        <v>0</v>
      </c>
      <c r="G21" s="103"/>
      <c r="H21" s="270" t="str">
        <f>IFERROR('RESILIENCE SURVEY'!H27*'RESILIENCE SURVEY'!Q27,"")</f>
        <v/>
      </c>
      <c r="I21" s="273" t="str">
        <f>IF(H21&lt;0.1,"N/A",IF(H21&lt;2.1,"Very Low",IF(H21&lt;4.1,"Low",IF(H21&lt;9.1,"High",IF(H21&lt;16.1,"Very High",IF(H21="",""))))))</f>
        <v/>
      </c>
      <c r="J21" s="210">
        <f>'RESILIENCE SURVEY'!U27</f>
        <v>0</v>
      </c>
      <c r="K21" s="203"/>
      <c r="M21" s="315"/>
      <c r="N21" s="316"/>
      <c r="P21" s="356"/>
    </row>
    <row r="22" spans="2:16">
      <c r="B22" s="33" t="str">
        <f>'RESILIENCE SURVEY'!B28</f>
        <v>Improvement of …</v>
      </c>
      <c r="D22" s="152">
        <f>'RESILIENCE SURVEY'!G28</f>
        <v>0</v>
      </c>
      <c r="E22" s="102"/>
      <c r="F22" s="172">
        <f>'RESILIENCE SURVEY'!P28</f>
        <v>0</v>
      </c>
      <c r="G22" s="102"/>
      <c r="H22" s="270" t="str">
        <f>IFERROR('RESILIENCE SURVEY'!H28*'RESILIENCE SURVEY'!Q28,"")</f>
        <v/>
      </c>
      <c r="I22" s="273" t="str">
        <f t="shared" ref="I22:I25" si="4">IF(H22&lt;0.1,"N/A",IF(H22&lt;2.1,"Very Low",IF(H22&lt;4.1,"Low",IF(H22&lt;9.1,"High",IF(H22&lt;16.1,"Very High",IF(H22="",""))))))</f>
        <v/>
      </c>
      <c r="J22" s="211">
        <f>'RESILIENCE SURVEY'!U28</f>
        <v>0</v>
      </c>
      <c r="K22" s="204"/>
      <c r="M22" s="317"/>
      <c r="N22" s="318"/>
      <c r="P22" s="356"/>
    </row>
    <row r="23" spans="2:16">
      <c r="B23" s="33" t="str">
        <f>'RESILIENCE SURVEY'!B29</f>
        <v>Improvement of …</v>
      </c>
      <c r="D23" s="152">
        <f>'RESILIENCE SURVEY'!G29</f>
        <v>0</v>
      </c>
      <c r="E23" s="102"/>
      <c r="F23" s="172">
        <f>'RESILIENCE SURVEY'!P29</f>
        <v>0</v>
      </c>
      <c r="G23" s="102"/>
      <c r="H23" s="270" t="str">
        <f>IFERROR('RESILIENCE SURVEY'!H29*'RESILIENCE SURVEY'!Q29,"")</f>
        <v/>
      </c>
      <c r="I23" s="273" t="str">
        <f t="shared" si="4"/>
        <v/>
      </c>
      <c r="J23" s="211">
        <f>'RESILIENCE SURVEY'!U29</f>
        <v>0</v>
      </c>
      <c r="K23" s="204"/>
      <c r="M23" s="317"/>
      <c r="N23" s="318"/>
      <c r="P23" s="356"/>
    </row>
    <row r="24" spans="2:16">
      <c r="B24" s="33" t="str">
        <f>'RESILIENCE SURVEY'!B30</f>
        <v>Improvement of …</v>
      </c>
      <c r="D24" s="152">
        <f>'RESILIENCE SURVEY'!G30</f>
        <v>0</v>
      </c>
      <c r="E24" s="102"/>
      <c r="F24" s="172">
        <f>'RESILIENCE SURVEY'!P30</f>
        <v>0</v>
      </c>
      <c r="G24" s="102"/>
      <c r="H24" s="270" t="str">
        <f>IFERROR('RESILIENCE SURVEY'!H30*'RESILIENCE SURVEY'!Q30,"")</f>
        <v/>
      </c>
      <c r="I24" s="273" t="str">
        <f t="shared" si="4"/>
        <v/>
      </c>
      <c r="J24" s="211">
        <f>'RESILIENCE SURVEY'!U30</f>
        <v>0</v>
      </c>
      <c r="K24" s="204"/>
      <c r="M24" s="317"/>
      <c r="N24" s="318"/>
      <c r="P24" s="356"/>
    </row>
    <row r="25" spans="2:16" ht="16" thickBot="1">
      <c r="B25" s="33" t="str">
        <f>'RESILIENCE SURVEY'!B31</f>
        <v>Improvement of …</v>
      </c>
      <c r="D25" s="152">
        <f>'RESILIENCE SURVEY'!G31</f>
        <v>0</v>
      </c>
      <c r="E25" s="102"/>
      <c r="F25" s="172">
        <f>'RESILIENCE SURVEY'!P31</f>
        <v>0</v>
      </c>
      <c r="G25" s="102"/>
      <c r="H25" s="270" t="str">
        <f>IFERROR('RESILIENCE SURVEY'!H31*'RESILIENCE SURVEY'!Q31,"")</f>
        <v/>
      </c>
      <c r="I25" s="273" t="str">
        <f t="shared" si="4"/>
        <v/>
      </c>
      <c r="J25" s="211">
        <f>'RESILIENCE SURVEY'!U31</f>
        <v>0</v>
      </c>
      <c r="K25" s="204"/>
      <c r="M25" s="319"/>
      <c r="N25" s="320"/>
      <c r="P25" s="356"/>
    </row>
    <row r="26" spans="2:16" ht="17" thickTop="1" thickBot="1">
      <c r="B26" s="32" t="s">
        <v>8</v>
      </c>
      <c r="D26" s="121" t="e">
        <f>IF(E26&lt;0.1,"N/A",IF(E26&lt;1.1,"Very Low",IF(E26&lt;2.1,"Low",IF(E26&lt;3.1,"High",IF(E26&lt;4.1,"Very High")))))</f>
        <v>#DIV/0!</v>
      </c>
      <c r="E26" s="122" t="e">
        <f>AVERAGE('RESILIENCE SURVEY'!H35:H39)</f>
        <v>#DIV/0!</v>
      </c>
      <c r="F26" s="122" t="e">
        <f>IF(G26&lt;0.1,"N/A",IF(G26&lt;1.1,"Very Low",IF(G26&lt;2.1,"Low",IF(G26&lt;3.1,"High",IF(G26&lt;4.1,"Very High")))))</f>
        <v>#DIV/0!</v>
      </c>
      <c r="G26" s="122" t="e">
        <f>AVERAGE('RESILIENCE SURVEY'!Q35:Q39)</f>
        <v>#DIV/0!</v>
      </c>
      <c r="H26" s="271" t="e">
        <f>AVERAGE(H27:H31)</f>
        <v>#DIV/0!</v>
      </c>
      <c r="I26" s="121" t="e">
        <f t="shared" si="2"/>
        <v>#DIV/0!</v>
      </c>
      <c r="J26" s="213" t="e">
        <f>IF(K26&lt;0.1,"",IF(K26&lt;1.1,"Low",IF(K26&lt;2.1,"Moderate",IF(K26&lt;3.1,"Strong"))))</f>
        <v>#DIV/0!</v>
      </c>
      <c r="K26" s="206" t="e">
        <f>AVERAGE('RESILIENCE SURVEY'!V35:V39)</f>
        <v>#DIV/0!</v>
      </c>
      <c r="P26" s="357"/>
    </row>
    <row r="27" spans="2:16" ht="17" thickTop="1" thickBot="1">
      <c r="B27" s="37" t="str">
        <f>'RESILIENCE SURVEY'!B35</f>
        <v>Improvement of …</v>
      </c>
      <c r="D27" s="154">
        <f>'RESILIENCE SURVEY'!G35</f>
        <v>0</v>
      </c>
      <c r="E27" s="115"/>
      <c r="F27" s="174">
        <f>'RESILIENCE SURVEY'!P35</f>
        <v>0</v>
      </c>
      <c r="G27" s="115"/>
      <c r="H27" s="272" t="str">
        <f>IFERROR('RESILIENCE SURVEY'!H35*'RESILIENCE SURVEY'!Q35,"")</f>
        <v/>
      </c>
      <c r="I27" s="395" t="str">
        <f>IF(H27&lt;0.1,"N/A",IF(H27&lt;2.1,"Very Low",IF(H27&lt;4.1,"Low",IF(H27&lt;9.1,"High",IF(H27&lt;16.1,"Very High",IF(H27="",""))))))</f>
        <v/>
      </c>
      <c r="J27" s="389">
        <f>'RESILIENCE SURVEY'!U35</f>
        <v>0</v>
      </c>
      <c r="K27" s="207"/>
      <c r="M27" s="315"/>
      <c r="N27" s="316"/>
    </row>
    <row r="28" spans="2:16" ht="17" thickTop="1" thickBot="1">
      <c r="B28" s="37" t="str">
        <f>'RESILIENCE SURVEY'!B36</f>
        <v>Improvement of …</v>
      </c>
      <c r="D28" s="154">
        <f>'RESILIENCE SURVEY'!G36</f>
        <v>0</v>
      </c>
      <c r="E28" s="115"/>
      <c r="F28" s="174">
        <f>'RESILIENCE SURVEY'!P36</f>
        <v>0</v>
      </c>
      <c r="G28" s="115"/>
      <c r="H28" s="272" t="str">
        <f>IFERROR('RESILIENCE SURVEY'!H36*'RESILIENCE SURVEY'!Q36,"")</f>
        <v/>
      </c>
      <c r="I28" s="396" t="str">
        <f>IF(H28&lt;0.1,"N/A",IF(H28&lt;2.1,"Very Low",IF(H28&lt;4.1,"Low",IF(H28&lt;9.1,"High",IF(H28&lt;16.1,"Very High",IF(H28="",""))))))</f>
        <v/>
      </c>
      <c r="J28" s="211">
        <f>'RESILIENCE SURVEY'!U36</f>
        <v>0</v>
      </c>
      <c r="K28" s="207"/>
      <c r="M28" s="317"/>
      <c r="N28" s="318"/>
    </row>
    <row r="29" spans="2:16" ht="17" thickTop="1" thickBot="1">
      <c r="B29" s="37" t="str">
        <f>'RESILIENCE SURVEY'!B37</f>
        <v>Improvement of …</v>
      </c>
      <c r="D29" s="154">
        <f>'RESILIENCE SURVEY'!G37</f>
        <v>0</v>
      </c>
      <c r="E29" s="115"/>
      <c r="F29" s="174">
        <f>'RESILIENCE SURVEY'!P37</f>
        <v>0</v>
      </c>
      <c r="G29" s="115"/>
      <c r="H29" s="272" t="str">
        <f>IFERROR('RESILIENCE SURVEY'!H37*'RESILIENCE SURVEY'!Q37,"")</f>
        <v/>
      </c>
      <c r="I29" s="396" t="str">
        <f>IF(H29&lt;0.1,"N/A",IF(H29&lt;2.1,"Very Low",IF(H29&lt;4.1,"Low",IF(H29&lt;9.1,"High",IF(H29&lt;16.1,"Very High",IF(H29="",""))))))</f>
        <v/>
      </c>
      <c r="J29" s="211">
        <f>'RESILIENCE SURVEY'!U37</f>
        <v>0</v>
      </c>
      <c r="K29" s="207"/>
      <c r="M29" s="317"/>
      <c r="N29" s="318"/>
    </row>
    <row r="30" spans="2:16" ht="17" thickTop="1" thickBot="1">
      <c r="B30" s="37" t="str">
        <f>'RESILIENCE SURVEY'!B38</f>
        <v>Improvement of …</v>
      </c>
      <c r="D30" s="154">
        <f>'RESILIENCE SURVEY'!G38</f>
        <v>0</v>
      </c>
      <c r="E30" s="115"/>
      <c r="F30" s="174">
        <f>'RESILIENCE SURVEY'!P38</f>
        <v>0</v>
      </c>
      <c r="G30" s="115"/>
      <c r="H30" s="272" t="str">
        <f>IFERROR('RESILIENCE SURVEY'!H38*'RESILIENCE SURVEY'!Q38,"")</f>
        <v/>
      </c>
      <c r="I30" s="396" t="str">
        <f>IF(H30&lt;0.1,"N/A",IF(H30&lt;2.1,"Very Low",IF(H30&lt;4.1,"Low",IF(H30&lt;9.1,"High",IF(H30&lt;16.1,"Very High",IF(H30="",""))))))</f>
        <v/>
      </c>
      <c r="J30" s="211">
        <f>'RESILIENCE SURVEY'!U38</f>
        <v>0</v>
      </c>
      <c r="K30" s="207"/>
      <c r="M30" s="317"/>
      <c r="N30" s="318"/>
    </row>
    <row r="31" spans="2:16" ht="17" thickTop="1" thickBot="1">
      <c r="B31" s="37" t="str">
        <f>'RESILIENCE SURVEY'!B39</f>
        <v>Improvement of …</v>
      </c>
      <c r="D31" s="154">
        <f>'RESILIENCE SURVEY'!G39</f>
        <v>0</v>
      </c>
      <c r="E31" s="115"/>
      <c r="F31" s="174">
        <f>'RESILIENCE SURVEY'!P39</f>
        <v>0</v>
      </c>
      <c r="G31" s="115"/>
      <c r="H31" s="272" t="str">
        <f>IFERROR('RESILIENCE SURVEY'!H39*'RESILIENCE SURVEY'!Q39,"")</f>
        <v/>
      </c>
      <c r="I31" s="397" t="str">
        <f>IF(H31&lt;0.1,"N/A",IF(H31&lt;2.1,"Very Low",IF(H31&lt;4.1,"Low",IF(H31&lt;9.1,"High",IF(H31&lt;16.1,"Very High",IF(H31="",""))))))</f>
        <v/>
      </c>
      <c r="J31" s="393">
        <f>'RESILIENCE SURVEY'!U39</f>
        <v>0</v>
      </c>
      <c r="K31" s="207"/>
      <c r="M31" s="319"/>
      <c r="N31" s="320"/>
    </row>
    <row r="32" spans="2:16" ht="17" thickTop="1" thickBot="1">
      <c r="B32" s="116"/>
      <c r="D32" s="90"/>
      <c r="E32" s="90"/>
      <c r="F32" s="90"/>
      <c r="G32" s="90"/>
      <c r="H32" s="90"/>
      <c r="I32" s="90"/>
      <c r="J32" s="90"/>
      <c r="K32" s="74"/>
    </row>
    <row r="33" spans="2:14" ht="30" thickTop="1" thickBot="1">
      <c r="B33" s="42" t="s">
        <v>9</v>
      </c>
      <c r="D33" s="108" t="e">
        <f>IF(E33&lt;0.1,"N/A",IF(E33&lt;1.1,"Very Low",IF(E33&lt;2.1,"Low",IF(E33&lt;3.1,"High",IF(E33&lt;4.1,"Very High")))))</f>
        <v>#DIV/0!</v>
      </c>
      <c r="E33" s="109" t="e">
        <f>AVERAGE(E34,E40)</f>
        <v>#DIV/0!</v>
      </c>
      <c r="F33" s="109" t="e">
        <f>IF(G33&lt;0.1,"N/A",IF(G33&lt;1.1,"Very Low",IF(G33&lt;2.1,"Low",IF(G33&lt;3.1,"High",IF(G33&lt;4.1,"Very High")))))</f>
        <v>#DIV/0!</v>
      </c>
      <c r="G33" s="109" t="e">
        <f>AVERAGE(G34,G40)</f>
        <v>#DIV/0!</v>
      </c>
      <c r="H33" s="275" t="e">
        <f>AVERAGE(H34,H40)</f>
        <v>#DIV/0!</v>
      </c>
      <c r="I33" s="108" t="e">
        <f t="shared" si="2"/>
        <v>#DIV/0!</v>
      </c>
      <c r="J33" s="222" t="e">
        <f t="shared" ref="J33:J34" si="5">IF(K33&lt;0.1,"",IF(K33&lt;1.1,"Low",IF(K33&lt;2.1,"Moderate",IF(K33&lt;3.1,"Strong"))))</f>
        <v>#DIV/0!</v>
      </c>
      <c r="K33" s="215" t="e">
        <f>AVERAGE(K34,K40)</f>
        <v>#DIV/0!</v>
      </c>
    </row>
    <row r="34" spans="2:14" ht="17" thickTop="1" thickBot="1">
      <c r="B34" s="43" t="s">
        <v>11</v>
      </c>
      <c r="D34" s="110" t="e">
        <f>IF(E34&lt;0.1,"N/A",IF(E34&lt;1.1,"Very Low",IF(E34&lt;2.1,"Low",IF(E34&lt;3.1,"High",IF(E34&lt;4.1,"Very High")))))</f>
        <v>#DIV/0!</v>
      </c>
      <c r="E34" s="111" t="e">
        <f>AVERAGE('RESILIENCE SURVEY'!H45:H49)</f>
        <v>#DIV/0!</v>
      </c>
      <c r="F34" s="111" t="e">
        <f>IF(G34&lt;0.1,"N/A",IF(G34&lt;1.1,"Very Low",IF(G34&lt;2.1,"Low",IF(G34&lt;3.1,"High",IF(G34&lt;4.1,"Very High")))))</f>
        <v>#DIV/0!</v>
      </c>
      <c r="G34" s="111" t="e">
        <f>AVERAGE('RESILIENCE SURVEY'!Q45:Q49)</f>
        <v>#DIV/0!</v>
      </c>
      <c r="H34" s="276" t="e">
        <f>AVERAGE(H35:H39)</f>
        <v>#DIV/0!</v>
      </c>
      <c r="I34" s="110" t="e">
        <f t="shared" si="2"/>
        <v>#DIV/0!</v>
      </c>
      <c r="J34" s="223" t="e">
        <f t="shared" si="5"/>
        <v>#DIV/0!</v>
      </c>
      <c r="K34" s="216" t="e">
        <f>AVERAGE('RESILIENCE SURVEY'!V45:V49)</f>
        <v>#DIV/0!</v>
      </c>
    </row>
    <row r="35" spans="2:14" ht="16" thickTop="1">
      <c r="B35" s="45" t="str">
        <f>'RESILIENCE SURVEY'!B45</f>
        <v>Improvement of …</v>
      </c>
      <c r="D35" s="155">
        <f>'RESILIENCE SURVEY'!G45</f>
        <v>0</v>
      </c>
      <c r="E35" s="107"/>
      <c r="F35" s="175">
        <f>'RESILIENCE SURVEY'!P45</f>
        <v>0</v>
      </c>
      <c r="G35" s="107"/>
      <c r="H35" s="277" t="str">
        <f>IFERROR('RESILIENCE SURVEY'!H45*'RESILIENCE SURVEY'!Q45,"")</f>
        <v/>
      </c>
      <c r="I35" s="398" t="str">
        <f>IF(H35&lt;0.1,"N/A",IF(H35&lt;2.1,"Very Low",IF(H35&lt;4.1,"Low",IF(H35&lt;9.1,"High",IF(H35&lt;16.1,"Very High",IF(H35="",""))))))</f>
        <v/>
      </c>
      <c r="J35" s="224">
        <f>'RESILIENCE SURVEY'!U45</f>
        <v>0</v>
      </c>
      <c r="K35" s="217"/>
      <c r="M35" s="323"/>
      <c r="N35" s="324"/>
    </row>
    <row r="36" spans="2:14">
      <c r="B36" s="45" t="str">
        <f>'RESILIENCE SURVEY'!B46</f>
        <v>Improvement of …</v>
      </c>
      <c r="D36" s="156">
        <f>'RESILIENCE SURVEY'!G46</f>
        <v>0</v>
      </c>
      <c r="E36" s="105"/>
      <c r="F36" s="176">
        <f>'RESILIENCE SURVEY'!P46</f>
        <v>0</v>
      </c>
      <c r="G36" s="105"/>
      <c r="H36" s="277" t="str">
        <f>IFERROR('RESILIENCE SURVEY'!H46*'RESILIENCE SURVEY'!Q46,"")</f>
        <v/>
      </c>
      <c r="I36" s="282" t="str">
        <f t="shared" ref="I36:I39" si="6">IF(H36&lt;0.1,"N/A",IF(H36&lt;2.1,"Very Low",IF(H36&lt;4.1,"Low",IF(H36&lt;9.1,"High",IF(H36&lt;16.1,"Very High",IF(H36="",""))))))</f>
        <v/>
      </c>
      <c r="J36" s="225">
        <f>'RESILIENCE SURVEY'!U46</f>
        <v>0</v>
      </c>
      <c r="K36" s="218"/>
      <c r="M36" s="325"/>
      <c r="N36" s="326"/>
    </row>
    <row r="37" spans="2:14">
      <c r="B37" s="45" t="str">
        <f>'RESILIENCE SURVEY'!B47</f>
        <v>Improvement of …</v>
      </c>
      <c r="D37" s="156">
        <f>'RESILIENCE SURVEY'!G47</f>
        <v>0</v>
      </c>
      <c r="E37" s="105"/>
      <c r="F37" s="176">
        <f>'RESILIENCE SURVEY'!P47</f>
        <v>0</v>
      </c>
      <c r="G37" s="105"/>
      <c r="H37" s="277" t="str">
        <f>IFERROR('RESILIENCE SURVEY'!H47*'RESILIENCE SURVEY'!Q47,"")</f>
        <v/>
      </c>
      <c r="I37" s="282" t="str">
        <f t="shared" si="6"/>
        <v/>
      </c>
      <c r="J37" s="225">
        <f>'RESILIENCE SURVEY'!U47</f>
        <v>0</v>
      </c>
      <c r="K37" s="218"/>
      <c r="M37" s="325"/>
      <c r="N37" s="326"/>
    </row>
    <row r="38" spans="2:14">
      <c r="B38" s="45" t="str">
        <f>'RESILIENCE SURVEY'!B48</f>
        <v>Improvement of …</v>
      </c>
      <c r="D38" s="157">
        <f>'RESILIENCE SURVEY'!G48</f>
        <v>0</v>
      </c>
      <c r="E38" s="112"/>
      <c r="F38" s="177">
        <f>'RESILIENCE SURVEY'!P48</f>
        <v>0</v>
      </c>
      <c r="G38" s="112"/>
      <c r="H38" s="277" t="str">
        <f>IFERROR('RESILIENCE SURVEY'!H48*'RESILIENCE SURVEY'!Q48,"")</f>
        <v/>
      </c>
      <c r="I38" s="399" t="str">
        <f t="shared" si="6"/>
        <v/>
      </c>
      <c r="J38" s="226">
        <f>'RESILIENCE SURVEY'!U48</f>
        <v>0</v>
      </c>
      <c r="K38" s="219"/>
      <c r="M38" s="325"/>
      <c r="N38" s="326"/>
    </row>
    <row r="39" spans="2:14" ht="16" thickBot="1">
      <c r="B39" s="45" t="str">
        <f>'RESILIENCE SURVEY'!B49</f>
        <v>Improvement of …</v>
      </c>
      <c r="D39" s="157">
        <f>'RESILIENCE SURVEY'!G49</f>
        <v>0</v>
      </c>
      <c r="E39" s="112"/>
      <c r="F39" s="177">
        <f>'RESILIENCE SURVEY'!P49</f>
        <v>0</v>
      </c>
      <c r="G39" s="112"/>
      <c r="H39" s="277" t="str">
        <f>IFERROR('RESILIENCE SURVEY'!H49*'RESILIENCE SURVEY'!Q49,"")</f>
        <v/>
      </c>
      <c r="I39" s="399" t="str">
        <f t="shared" si="6"/>
        <v/>
      </c>
      <c r="J39" s="226">
        <f>'RESILIENCE SURVEY'!U49</f>
        <v>0</v>
      </c>
      <c r="K39" s="219"/>
      <c r="M39" s="327"/>
      <c r="N39" s="328"/>
    </row>
    <row r="40" spans="2:14" ht="17" thickTop="1" thickBot="1">
      <c r="B40" s="43" t="s">
        <v>10</v>
      </c>
      <c r="D40" s="113" t="e">
        <f>IF(E40&lt;0.1,"N/A",IF(E40&lt;1.1,"Very Low",IF(E40&lt;2.1,"Low",IF(E40&lt;3.1,"High",IF(E40&lt;4.1,"Very High")))))</f>
        <v>#DIV/0!</v>
      </c>
      <c r="E40" s="114" t="e">
        <f>AVERAGE('RESILIENCE SURVEY'!H53:H57)</f>
        <v>#DIV/0!</v>
      </c>
      <c r="F40" s="114" t="e">
        <f>IF(G40&lt;0.1,"N/A",IF(G40&lt;1.1,"Very Low",IF(G40&lt;2.1,"Low",IF(G40&lt;3.1,"High",IF(G40&lt;4.1,"Very High")))))</f>
        <v>#DIV/0!</v>
      </c>
      <c r="G40" s="114" t="e">
        <f>AVERAGE('RESILIENCE SURVEY'!Q53:Q57)</f>
        <v>#DIV/0!</v>
      </c>
      <c r="H40" s="278" t="e">
        <f>AVERAGE(H41:H45)</f>
        <v>#DIV/0!</v>
      </c>
      <c r="I40" s="113" t="e">
        <f t="shared" si="2"/>
        <v>#DIV/0!</v>
      </c>
      <c r="J40" s="227" t="e">
        <f>IF(K40&lt;0.1,"",IF(K40&lt;1.1,"Low",IF(K40&lt;2.1,"Moderate",IF(K40&lt;3.1,"Strong"))))</f>
        <v>#DIV/0!</v>
      </c>
      <c r="K40" s="220" t="e">
        <f>AVERAGE('RESILIENCE SURVEY'!V53:V57)</f>
        <v>#DIV/0!</v>
      </c>
    </row>
    <row r="41" spans="2:14" ht="16" thickTop="1">
      <c r="B41" s="45" t="str">
        <f>'RESILIENCE SURVEY'!B53</f>
        <v>Improvement of …</v>
      </c>
      <c r="D41" s="155">
        <f>'RESILIENCE SURVEY'!G53</f>
        <v>0</v>
      </c>
      <c r="E41" s="107"/>
      <c r="F41" s="175">
        <f>'RESILIENCE SURVEY'!P53</f>
        <v>0</v>
      </c>
      <c r="G41" s="107"/>
      <c r="H41" s="277" t="str">
        <f>IFERROR('RESILIENCE SURVEY'!H53*'RESILIENCE SURVEY'!Q53,"")</f>
        <v/>
      </c>
      <c r="I41" s="398" t="str">
        <f>IF(H41&lt;0.1,"N/A",IF(H41&lt;2.1,"Very Low",IF(H41&lt;4.1,"Low",IF(H41&lt;9.1,"High",IF(H41&lt;16.1,"Very High",IF(H41="",""))))))</f>
        <v/>
      </c>
      <c r="J41" s="224">
        <f>'RESILIENCE SURVEY'!U53</f>
        <v>0</v>
      </c>
      <c r="K41" s="217"/>
      <c r="M41" s="323"/>
      <c r="N41" s="324"/>
    </row>
    <row r="42" spans="2:14" ht="16" thickBot="1">
      <c r="B42" s="45" t="str">
        <f>'RESILIENCE SURVEY'!B54</f>
        <v>Improvement of …</v>
      </c>
      <c r="D42" s="158">
        <f>'RESILIENCE SURVEY'!G54</f>
        <v>0</v>
      </c>
      <c r="E42" s="106"/>
      <c r="F42" s="178">
        <f>'RESILIENCE SURVEY'!P54</f>
        <v>0</v>
      </c>
      <c r="G42" s="106"/>
      <c r="H42" s="279" t="str">
        <f>IFERROR('RESILIENCE SURVEY'!H54*'RESILIENCE SURVEY'!Q54,"")</f>
        <v/>
      </c>
      <c r="I42" s="282" t="str">
        <f>IF(H42&lt;0.1,"N/A",IF(H42&lt;2.1,"Very Low",IF(H42&lt;4.1,"Low",IF(H42&lt;9.1,"High",IF(H42&lt;16.1,"Very High",IF(H42="",""))))))</f>
        <v/>
      </c>
      <c r="J42" s="225">
        <f>'RESILIENCE SURVEY'!U54</f>
        <v>0</v>
      </c>
      <c r="K42" s="221"/>
      <c r="M42" s="325"/>
      <c r="N42" s="326"/>
    </row>
    <row r="43" spans="2:14" ht="17" thickTop="1" thickBot="1">
      <c r="B43" s="45" t="str">
        <f>'RESILIENCE SURVEY'!B55</f>
        <v>Improvement of …</v>
      </c>
      <c r="D43" s="158">
        <f>'RESILIENCE SURVEY'!G55</f>
        <v>0</v>
      </c>
      <c r="E43" s="106"/>
      <c r="F43" s="178">
        <f>'RESILIENCE SURVEY'!P55</f>
        <v>0</v>
      </c>
      <c r="G43" s="106"/>
      <c r="H43" s="279" t="str">
        <f>IFERROR('RESILIENCE SURVEY'!H55*'RESILIENCE SURVEY'!Q55,"")</f>
        <v/>
      </c>
      <c r="I43" s="282" t="str">
        <f>IF(H43&lt;0.1,"N/A",IF(H43&lt;2.1,"Very Low",IF(H43&lt;4.1,"Low",IF(H43&lt;9.1,"High",IF(H43&lt;16.1,"Very High",IF(H43="",""))))))</f>
        <v/>
      </c>
      <c r="J43" s="225">
        <f>'RESILIENCE SURVEY'!U55</f>
        <v>0</v>
      </c>
      <c r="K43" s="221"/>
      <c r="M43" s="325"/>
      <c r="N43" s="326"/>
    </row>
    <row r="44" spans="2:14" ht="17" thickTop="1" thickBot="1">
      <c r="B44" s="45" t="str">
        <f>'RESILIENCE SURVEY'!B56</f>
        <v>Improvement of …</v>
      </c>
      <c r="D44" s="158">
        <f>'RESILIENCE SURVEY'!G56</f>
        <v>0</v>
      </c>
      <c r="E44" s="106"/>
      <c r="F44" s="178">
        <f>'RESILIENCE SURVEY'!P56</f>
        <v>0</v>
      </c>
      <c r="G44" s="106"/>
      <c r="H44" s="279" t="str">
        <f>IFERROR('RESILIENCE SURVEY'!H56*'RESILIENCE SURVEY'!Q56,"")</f>
        <v/>
      </c>
      <c r="I44" s="282" t="str">
        <f>IF(H44&lt;0.1,"N/A",IF(H44&lt;2.1,"Very Low",IF(H44&lt;4.1,"Low",IF(H44&lt;9.1,"High",IF(H44&lt;16.1,"Very High",IF(H44="",""))))))</f>
        <v/>
      </c>
      <c r="J44" s="225">
        <f>'RESILIENCE SURVEY'!U56</f>
        <v>0</v>
      </c>
      <c r="K44" s="221"/>
      <c r="M44" s="325"/>
      <c r="N44" s="326"/>
    </row>
    <row r="45" spans="2:14" ht="17" thickTop="1" thickBot="1">
      <c r="B45" s="45" t="str">
        <f>'RESILIENCE SURVEY'!B57</f>
        <v>Improvement of …</v>
      </c>
      <c r="D45" s="158">
        <f>'RESILIENCE SURVEY'!G57</f>
        <v>0</v>
      </c>
      <c r="E45" s="106"/>
      <c r="F45" s="178">
        <f>'RESILIENCE SURVEY'!P57</f>
        <v>0</v>
      </c>
      <c r="G45" s="106"/>
      <c r="H45" s="279" t="str">
        <f>IFERROR('RESILIENCE SURVEY'!H57*'RESILIENCE SURVEY'!Q57,"")</f>
        <v/>
      </c>
      <c r="I45" s="284" t="str">
        <f>IF(H45&lt;0.1,"N/A",IF(H45&lt;2.1,"Very Low",IF(H45&lt;4.1,"Low",IF(H45&lt;9.1,"High",IF(H45&lt;16.1,"Very High",IF(H45="",""))))))</f>
        <v/>
      </c>
      <c r="J45" s="228">
        <f>'RESILIENCE SURVEY'!U57</f>
        <v>0</v>
      </c>
      <c r="K45" s="221"/>
      <c r="M45" s="327"/>
      <c r="N45" s="328"/>
    </row>
    <row r="46" spans="2:14" ht="17" thickTop="1" thickBot="1">
      <c r="B46" s="116"/>
      <c r="D46" s="90"/>
      <c r="E46" s="90"/>
      <c r="F46" s="90"/>
      <c r="G46" s="90"/>
      <c r="H46" s="90"/>
      <c r="I46" s="90"/>
      <c r="J46" s="90"/>
      <c r="K46" s="74"/>
    </row>
    <row r="47" spans="2:14" ht="30" thickTop="1" thickBot="1">
      <c r="B47" s="51" t="s">
        <v>12</v>
      </c>
      <c r="D47" s="130" t="e">
        <f>IF(E47&lt;0.1,"N/A",IF(E47&lt;1.1,"Very Low",IF(E47&lt;2.1,"Low",IF(E47&lt;3.1,"High",IF(E47&lt;4.1,"Very High")))))</f>
        <v>#DIV/0!</v>
      </c>
      <c r="E47" s="131" t="e">
        <f>AVERAGE(E48,E54)</f>
        <v>#DIV/0!</v>
      </c>
      <c r="F47" s="131" t="e">
        <f>IF(G47&lt;0.1,"N/A",IF(G47&lt;1.1,"Very Low",IF(G47&lt;2.1,"Low",IF(G47&lt;3.1,"High",IF(G47&lt;4.1,"Very High")))))</f>
        <v>#DIV/0!</v>
      </c>
      <c r="G47" s="131" t="e">
        <f>AVERAGE(G48,G54)</f>
        <v>#DIV/0!</v>
      </c>
      <c r="H47" s="285" t="e">
        <f>AVERAGE(H48,H54)</f>
        <v>#DIV/0!</v>
      </c>
      <c r="I47" s="130" t="e">
        <f t="shared" si="2"/>
        <v>#DIV/0!</v>
      </c>
      <c r="J47" s="236" t="e">
        <f t="shared" ref="J47:J48" si="7">IF(K47&lt;0.1,"",IF(K47&lt;1.1,"Low",IF(K47&lt;2.1,"Moderate",IF(K47&lt;3.1,"Strong"))))</f>
        <v>#DIV/0!</v>
      </c>
      <c r="K47" s="229" t="e">
        <f>AVERAGE(K48,K54)</f>
        <v>#DIV/0!</v>
      </c>
    </row>
    <row r="48" spans="2:14" ht="17" thickTop="1" thickBot="1">
      <c r="B48" s="52" t="s">
        <v>15</v>
      </c>
      <c r="D48" s="132" t="e">
        <f>IF(E48&lt;0.1,"N/A",IF(E48&lt;1.1,"Very Low",IF(E48&lt;2.1,"Low",IF(E48&lt;3.1,"High",IF(E48&lt;4.1,"Very High")))))</f>
        <v>#DIV/0!</v>
      </c>
      <c r="E48" s="133" t="e">
        <f>AVERAGE('RESILIENCE SURVEY'!H63:H67)</f>
        <v>#DIV/0!</v>
      </c>
      <c r="F48" s="133" t="e">
        <f>IF(G48&lt;0.1,"N/A",IF(G48&lt;1.1,"Very Low",IF(G48&lt;2.1,"Low",IF(G48&lt;3.1,"High",IF(G48&lt;4.1,"Very High")))))</f>
        <v>#DIV/0!</v>
      </c>
      <c r="G48" s="133" t="e">
        <f>AVERAGE('RESILIENCE SURVEY'!Q63:Q67)</f>
        <v>#DIV/0!</v>
      </c>
      <c r="H48" s="286" t="e">
        <f>AVERAGE(H49:H53)</f>
        <v>#DIV/0!</v>
      </c>
      <c r="I48" s="132" t="e">
        <f t="shared" si="2"/>
        <v>#DIV/0!</v>
      </c>
      <c r="J48" s="237" t="e">
        <f t="shared" si="7"/>
        <v>#DIV/0!</v>
      </c>
      <c r="K48" s="230" t="e">
        <f>AVERAGE('RESILIENCE SURVEY'!V63:V67)</f>
        <v>#DIV/0!</v>
      </c>
    </row>
    <row r="49" spans="2:14" ht="16" thickTop="1">
      <c r="B49" s="53" t="str">
        <f>'RESILIENCE SURVEY'!B63</f>
        <v>Improvement of …</v>
      </c>
      <c r="D49" s="159">
        <f>'RESILIENCE SURVEY'!G63</f>
        <v>0</v>
      </c>
      <c r="E49" s="129"/>
      <c r="F49" s="179">
        <f>'RESILIENCE SURVEY'!P63</f>
        <v>0</v>
      </c>
      <c r="G49" s="129"/>
      <c r="H49" s="287" t="str">
        <f>IFERROR('RESILIENCE SURVEY'!H63*'RESILIENCE SURVEY'!Q63,"")</f>
        <v/>
      </c>
      <c r="I49" s="290" t="str">
        <f>IF(H49&lt;0.1,"N/A",IF(H49&lt;2.1,"Very Low",IF(H49&lt;4.1,"Low",IF(H49&lt;9.1,"High",IF(H49&lt;16.1,"Very High",IF(H49="",""))))))</f>
        <v/>
      </c>
      <c r="J49" s="238">
        <f>'RESILIENCE SURVEY'!U63</f>
        <v>0</v>
      </c>
      <c r="K49" s="231"/>
      <c r="M49" s="329"/>
      <c r="N49" s="330"/>
    </row>
    <row r="50" spans="2:14">
      <c r="B50" s="53" t="str">
        <f>'RESILIENCE SURVEY'!B64</f>
        <v>Improvement of …</v>
      </c>
      <c r="D50" s="160">
        <f>'RESILIENCE SURVEY'!G64</f>
        <v>0</v>
      </c>
      <c r="E50" s="127"/>
      <c r="F50" s="180">
        <f>'RESILIENCE SURVEY'!P64</f>
        <v>0</v>
      </c>
      <c r="G50" s="127"/>
      <c r="H50" s="287" t="str">
        <f>IFERROR('RESILIENCE SURVEY'!H64*'RESILIENCE SURVEY'!Q64,"")</f>
        <v/>
      </c>
      <c r="I50" s="290" t="str">
        <f t="shared" ref="I50:I53" si="8">IF(H50&lt;0.1,"N/A",IF(H50&lt;2.1,"Very Low",IF(H50&lt;4.1,"Low",IF(H50&lt;9.1,"High",IF(H50&lt;16.1,"Very High",IF(H50="",""))))))</f>
        <v/>
      </c>
      <c r="J50" s="239">
        <f>'RESILIENCE SURVEY'!U64</f>
        <v>0</v>
      </c>
      <c r="K50" s="232"/>
      <c r="M50" s="331"/>
      <c r="N50" s="332"/>
    </row>
    <row r="51" spans="2:14">
      <c r="B51" s="53" t="str">
        <f>'RESILIENCE SURVEY'!B65</f>
        <v>Improvement of …</v>
      </c>
      <c r="D51" s="160">
        <f>'RESILIENCE SURVEY'!G65</f>
        <v>0</v>
      </c>
      <c r="E51" s="127"/>
      <c r="F51" s="180">
        <f>'RESILIENCE SURVEY'!P65</f>
        <v>0</v>
      </c>
      <c r="G51" s="127"/>
      <c r="H51" s="287" t="str">
        <f>IFERROR('RESILIENCE SURVEY'!H65*'RESILIENCE SURVEY'!Q65,"")</f>
        <v/>
      </c>
      <c r="I51" s="290" t="str">
        <f t="shared" si="8"/>
        <v/>
      </c>
      <c r="J51" s="239">
        <f>'RESILIENCE SURVEY'!U65</f>
        <v>0</v>
      </c>
      <c r="K51" s="232"/>
      <c r="M51" s="331"/>
      <c r="N51" s="332"/>
    </row>
    <row r="52" spans="2:14">
      <c r="B52" s="53" t="str">
        <f>'RESILIENCE SURVEY'!B66</f>
        <v>Improvement of …</v>
      </c>
      <c r="D52" s="161">
        <f>'RESILIENCE SURVEY'!G66</f>
        <v>0</v>
      </c>
      <c r="E52" s="134"/>
      <c r="F52" s="181">
        <f>'RESILIENCE SURVEY'!P66</f>
        <v>0</v>
      </c>
      <c r="G52" s="134"/>
      <c r="H52" s="287" t="str">
        <f>IFERROR('RESILIENCE SURVEY'!H66*'RESILIENCE SURVEY'!Q66,"")</f>
        <v/>
      </c>
      <c r="I52" s="290" t="str">
        <f t="shared" si="8"/>
        <v/>
      </c>
      <c r="J52" s="240">
        <f>'RESILIENCE SURVEY'!U66</f>
        <v>0</v>
      </c>
      <c r="K52" s="233"/>
      <c r="M52" s="331"/>
      <c r="N52" s="332"/>
    </row>
    <row r="53" spans="2:14" ht="16" thickBot="1">
      <c r="B53" s="53" t="str">
        <f>'RESILIENCE SURVEY'!B67</f>
        <v>Improvement of …</v>
      </c>
      <c r="D53" s="161">
        <f>'RESILIENCE SURVEY'!G67</f>
        <v>0</v>
      </c>
      <c r="E53" s="134"/>
      <c r="F53" s="181">
        <f>'RESILIENCE SURVEY'!P67</f>
        <v>0</v>
      </c>
      <c r="G53" s="134"/>
      <c r="H53" s="287" t="str">
        <f>IFERROR('RESILIENCE SURVEY'!H67*'RESILIENCE SURVEY'!Q67,"")</f>
        <v/>
      </c>
      <c r="I53" s="290" t="str">
        <f t="shared" si="8"/>
        <v/>
      </c>
      <c r="J53" s="240">
        <f>'RESILIENCE SURVEY'!U67</f>
        <v>0</v>
      </c>
      <c r="K53" s="233"/>
      <c r="M53" s="333"/>
      <c r="N53" s="334"/>
    </row>
    <row r="54" spans="2:14" ht="32" thickTop="1" thickBot="1">
      <c r="B54" s="52" t="s">
        <v>13</v>
      </c>
      <c r="D54" s="135" t="e">
        <f>IF(E54&lt;0.1,"N/A",IF(E54&lt;1.1,"Very Low",IF(E54&lt;2.1,"Low",IF(E54&lt;3.1,"High",IF(E54&lt;4.1,"Very High")))))</f>
        <v>#DIV/0!</v>
      </c>
      <c r="E54" s="136" t="e">
        <f>AVERAGE('RESILIENCE SURVEY'!H71:H75)</f>
        <v>#DIV/0!</v>
      </c>
      <c r="F54" s="136" t="e">
        <f>IF(G54&lt;0.1,"N/A",IF(G54&lt;1.1,"Very Low",IF(G54&lt;2.1,"Low",IF(G54&lt;3.1,"High",IF(G54&lt;4.1,"Very High")))))</f>
        <v>#DIV/0!</v>
      </c>
      <c r="G54" s="136" t="e">
        <f>AVERAGE('RESILIENCE SURVEY'!Q71:Q75)</f>
        <v>#DIV/0!</v>
      </c>
      <c r="H54" s="288" t="e">
        <f>AVERAGE(H55:H59)</f>
        <v>#DIV/0!</v>
      </c>
      <c r="I54" s="135" t="e">
        <f t="shared" si="2"/>
        <v>#DIV/0!</v>
      </c>
      <c r="J54" s="241" t="e">
        <f>IF(K54&lt;0.1,"",IF(K54&lt;1.1,"Low",IF(K54&lt;2.1,"Moderate",IF(K54&lt;3.1,"Strong"))))</f>
        <v>#DIV/0!</v>
      </c>
      <c r="K54" s="234" t="e">
        <f>AVERAGE('RESILIENCE SURVEY'!V71:V75)</f>
        <v>#DIV/0!</v>
      </c>
    </row>
    <row r="55" spans="2:14" ht="16" thickTop="1">
      <c r="B55" s="53" t="str">
        <f>'RESILIENCE SURVEY'!B71</f>
        <v>Improvement of …</v>
      </c>
      <c r="D55" s="159">
        <f>'RESILIENCE SURVEY'!G71</f>
        <v>0</v>
      </c>
      <c r="E55" s="129"/>
      <c r="F55" s="179">
        <f>'RESILIENCE SURVEY'!P71</f>
        <v>0</v>
      </c>
      <c r="G55" s="129"/>
      <c r="H55" s="287" t="str">
        <f>IFERROR('RESILIENCE SURVEY'!H71*'RESILIENCE SURVEY'!Q71,"")</f>
        <v/>
      </c>
      <c r="I55" s="290" t="str">
        <f>IF(H55&lt;0.1,"N/A",IF(H55&lt;2.1,"Very Low",IF(H55&lt;4.1,"Low",IF(H55&lt;9.1,"High",IF(H55&lt;16.1,"Very High",IF(H55="",""))))))</f>
        <v/>
      </c>
      <c r="J55" s="238">
        <f>'RESILIENCE SURVEY'!U71</f>
        <v>0</v>
      </c>
      <c r="K55" s="231"/>
      <c r="M55" s="329"/>
      <c r="N55" s="330"/>
    </row>
    <row r="56" spans="2:14">
      <c r="B56" s="53" t="str">
        <f>'RESILIENCE SURVEY'!B72</f>
        <v>Improvement of …</v>
      </c>
      <c r="D56" s="160">
        <f>'RESILIENCE SURVEY'!G72</f>
        <v>0</v>
      </c>
      <c r="E56" s="127"/>
      <c r="F56" s="180">
        <f>'RESILIENCE SURVEY'!P72</f>
        <v>0</v>
      </c>
      <c r="G56" s="127"/>
      <c r="H56" s="287" t="str">
        <f>IFERROR('RESILIENCE SURVEY'!H72*'RESILIENCE SURVEY'!Q72,"")</f>
        <v/>
      </c>
      <c r="I56" s="290" t="str">
        <f t="shared" ref="I56:I59" si="9">IF(H56&lt;0.1,"N/A",IF(H56&lt;2.1,"Very Low",IF(H56&lt;4.1,"Low",IF(H56&lt;9.1,"High",IF(H56&lt;16.1,"Very High",IF(H56="",""))))))</f>
        <v/>
      </c>
      <c r="J56" s="239">
        <f>'RESILIENCE SURVEY'!U72</f>
        <v>0</v>
      </c>
      <c r="K56" s="232"/>
      <c r="M56" s="331"/>
      <c r="N56" s="332"/>
    </row>
    <row r="57" spans="2:14">
      <c r="B57" s="53" t="str">
        <f>'RESILIENCE SURVEY'!B73</f>
        <v>Improvement of …</v>
      </c>
      <c r="D57" s="160">
        <f>'RESILIENCE SURVEY'!G73</f>
        <v>0</v>
      </c>
      <c r="E57" s="127"/>
      <c r="F57" s="180">
        <f>'RESILIENCE SURVEY'!P73</f>
        <v>0</v>
      </c>
      <c r="G57" s="127"/>
      <c r="H57" s="287" t="str">
        <f>IFERROR('RESILIENCE SURVEY'!H73*'RESILIENCE SURVEY'!Q73,"")</f>
        <v/>
      </c>
      <c r="I57" s="290" t="str">
        <f t="shared" si="9"/>
        <v/>
      </c>
      <c r="J57" s="239">
        <f>'RESILIENCE SURVEY'!U73</f>
        <v>0</v>
      </c>
      <c r="K57" s="232"/>
      <c r="M57" s="331"/>
      <c r="N57" s="332"/>
    </row>
    <row r="58" spans="2:14" ht="16" thickBot="1">
      <c r="B58" s="53" t="str">
        <f>'RESILIENCE SURVEY'!B74</f>
        <v>Improvement of …</v>
      </c>
      <c r="D58" s="162">
        <f>'RESILIENCE SURVEY'!G74</f>
        <v>0</v>
      </c>
      <c r="E58" s="128"/>
      <c r="F58" s="182">
        <f>'RESILIENCE SURVEY'!P74</f>
        <v>0</v>
      </c>
      <c r="G58" s="128"/>
      <c r="H58" s="289" t="str">
        <f>IFERROR('RESILIENCE SURVEY'!H74*'RESILIENCE SURVEY'!Q74,"")</f>
        <v/>
      </c>
      <c r="I58" s="400" t="str">
        <f t="shared" si="9"/>
        <v/>
      </c>
      <c r="J58" s="239">
        <f>'RESILIENCE SURVEY'!U74</f>
        <v>0</v>
      </c>
      <c r="K58" s="235"/>
      <c r="M58" s="331"/>
      <c r="N58" s="332"/>
    </row>
    <row r="59" spans="2:14" ht="17" thickTop="1" thickBot="1">
      <c r="B59" s="53" t="str">
        <f>'RESILIENCE SURVEY'!B75</f>
        <v>Improvement of …</v>
      </c>
      <c r="D59" s="162">
        <f>'RESILIENCE SURVEY'!G75</f>
        <v>0</v>
      </c>
      <c r="E59" s="128"/>
      <c r="F59" s="182">
        <f>'RESILIENCE SURVEY'!P75</f>
        <v>0</v>
      </c>
      <c r="G59" s="128"/>
      <c r="H59" s="289" t="str">
        <f>IFERROR('RESILIENCE SURVEY'!H75*'RESILIENCE SURVEY'!Q75,"")</f>
        <v/>
      </c>
      <c r="I59" s="291" t="str">
        <f t="shared" si="9"/>
        <v/>
      </c>
      <c r="J59" s="242">
        <f>'RESILIENCE SURVEY'!U75</f>
        <v>0</v>
      </c>
      <c r="K59" s="235"/>
      <c r="M59" s="333"/>
      <c r="N59" s="334"/>
    </row>
    <row r="60" spans="2:14" ht="17" thickTop="1" thickBot="1">
      <c r="B60" s="116"/>
      <c r="D60" s="90"/>
      <c r="E60" s="90"/>
      <c r="F60" s="90"/>
      <c r="G60" s="90"/>
      <c r="H60" s="90"/>
      <c r="I60" s="90"/>
      <c r="J60" s="90"/>
    </row>
    <row r="61" spans="2:14" ht="30" thickTop="1" thickBot="1">
      <c r="B61" s="61" t="s">
        <v>14</v>
      </c>
      <c r="D61" s="140" t="e">
        <f>IF(E61&lt;0.1,"N/A",IF(E61&lt;1.1,"Very Low",IF(E61&lt;2.1,"Low",IF(E61&lt;3.1,"High",IF(E61&lt;4.1,"Very High")))))</f>
        <v>#DIV/0!</v>
      </c>
      <c r="E61" s="141" t="e">
        <f>AVERAGE(E62,E68)</f>
        <v>#DIV/0!</v>
      </c>
      <c r="F61" s="141" t="e">
        <f>IF(G61&lt;0.1,"N/A",IF(G61&lt;1.1,"Very Low",IF(G61&lt;2.1,"Low",IF(G61&lt;3.1,"High",IF(G61&lt;4.1,"Very High")))))</f>
        <v>#DIV/0!</v>
      </c>
      <c r="G61" s="141" t="e">
        <f>AVERAGE(G62,G68)</f>
        <v>#DIV/0!</v>
      </c>
      <c r="H61" s="292" t="e">
        <f>AVERAGE(H62,H68)</f>
        <v>#DIV/0!</v>
      </c>
      <c r="I61" s="140" t="e">
        <f t="shared" si="2"/>
        <v>#DIV/0!</v>
      </c>
      <c r="J61" s="250" t="e">
        <f t="shared" ref="J61:J62" si="10">IF(K61&lt;0.1,"",IF(K61&lt;1.1,"Low",IF(K61&lt;2.1,"Moderate",IF(K61&lt;3.1,"Strong"))))</f>
        <v>#DIV/0!</v>
      </c>
      <c r="K61" s="243" t="e">
        <f>AVERAGE(K62,K68)</f>
        <v>#DIV/0!</v>
      </c>
    </row>
    <row r="62" spans="2:14" ht="17" thickTop="1" thickBot="1">
      <c r="B62" s="62" t="s">
        <v>64</v>
      </c>
      <c r="D62" s="142" t="e">
        <f>IF(E62&lt;0.1,"N/A",IF(E62&lt;1.1,"Very Low",IF(E62&lt;2.1,"Low",IF(E62&lt;3.1,"High",IF(E62&lt;4.1,"Very High")))))</f>
        <v>#DIV/0!</v>
      </c>
      <c r="E62" s="143" t="e">
        <f>AVERAGE('RESILIENCE SURVEY'!H81:H85)</f>
        <v>#DIV/0!</v>
      </c>
      <c r="F62" s="143" t="e">
        <f>IF(G62&lt;0.1,"N/A",IF(G62&lt;1.1,"Very Low",IF(G62&lt;2.1,"Low",IF(G62&lt;3.1,"High",IF(G62&lt;4.1,"Very High")))))</f>
        <v>#DIV/0!</v>
      </c>
      <c r="G62" s="143" t="e">
        <f>AVERAGE('RESILIENCE SURVEY'!Q81:Q85)</f>
        <v>#DIV/0!</v>
      </c>
      <c r="H62" s="293" t="e">
        <f>AVERAGE(H63:H67)</f>
        <v>#DIV/0!</v>
      </c>
      <c r="I62" s="142" t="e">
        <f t="shared" si="2"/>
        <v>#DIV/0!</v>
      </c>
      <c r="J62" s="251" t="e">
        <f t="shared" si="10"/>
        <v>#DIV/0!</v>
      </c>
      <c r="K62" s="244" t="e">
        <f>AVERAGE('RESILIENCE SURVEY'!V81:V85)</f>
        <v>#DIV/0!</v>
      </c>
    </row>
    <row r="63" spans="2:14" ht="16" thickTop="1">
      <c r="B63" s="63" t="str">
        <f>'RESILIENCE SURVEY'!B81</f>
        <v>Improvement of …</v>
      </c>
      <c r="D63" s="163">
        <f>'RESILIENCE SURVEY'!G81</f>
        <v>0</v>
      </c>
      <c r="E63" s="139"/>
      <c r="F63" s="183">
        <f>'RESILIENCE SURVEY'!P81</f>
        <v>0</v>
      </c>
      <c r="G63" s="139"/>
      <c r="H63" s="294" t="str">
        <f>IFERROR('RESILIENCE SURVEY'!H81*'RESILIENCE SURVEY'!Q81,"")</f>
        <v/>
      </c>
      <c r="I63" s="297" t="str">
        <f>IF(H63&lt;0.1,"N/A",IF(H63&lt;2.1,"Very Low",IF(H63&lt;4.1,"Low",IF(H63&lt;9.1,"High",IF(H63&lt;16.1,"Very High",IF(H63="",""))))))</f>
        <v/>
      </c>
      <c r="J63" s="252">
        <f>'RESILIENCE SURVEY'!U81</f>
        <v>0</v>
      </c>
      <c r="K63" s="245"/>
      <c r="M63" s="335"/>
      <c r="N63" s="336"/>
    </row>
    <row r="64" spans="2:14">
      <c r="B64" s="63" t="str">
        <f>'RESILIENCE SURVEY'!B82</f>
        <v>Improvement of …</v>
      </c>
      <c r="D64" s="164">
        <f>'RESILIENCE SURVEY'!G82</f>
        <v>0</v>
      </c>
      <c r="E64" s="137"/>
      <c r="F64" s="184">
        <f>'RESILIENCE SURVEY'!P82</f>
        <v>0</v>
      </c>
      <c r="G64" s="137"/>
      <c r="H64" s="294" t="str">
        <f>IFERROR('RESILIENCE SURVEY'!H82*'RESILIENCE SURVEY'!Q82,"")</f>
        <v/>
      </c>
      <c r="I64" s="297" t="str">
        <f t="shared" ref="I64:I67" si="11">IF(H64&lt;0.1,"N/A",IF(H64&lt;2.1,"Very Low",IF(H64&lt;4.1,"Low",IF(H64&lt;9.1,"High",IF(H64&lt;16.1,"Very High",IF(H64="",""))))))</f>
        <v/>
      </c>
      <c r="J64" s="253">
        <f>'RESILIENCE SURVEY'!U82</f>
        <v>0</v>
      </c>
      <c r="K64" s="246"/>
      <c r="M64" s="337"/>
      <c r="N64" s="338"/>
    </row>
    <row r="65" spans="1:14">
      <c r="B65" s="63" t="str">
        <f>'RESILIENCE SURVEY'!B83</f>
        <v>Improvement of …</v>
      </c>
      <c r="D65" s="164">
        <f>'RESILIENCE SURVEY'!G83</f>
        <v>0</v>
      </c>
      <c r="E65" s="137"/>
      <c r="F65" s="184">
        <f>'RESILIENCE SURVEY'!P83</f>
        <v>0</v>
      </c>
      <c r="G65" s="137"/>
      <c r="H65" s="294" t="str">
        <f>IFERROR('RESILIENCE SURVEY'!H83*'RESILIENCE SURVEY'!Q83,"")</f>
        <v/>
      </c>
      <c r="I65" s="297" t="str">
        <f t="shared" si="11"/>
        <v/>
      </c>
      <c r="J65" s="253">
        <f>'RESILIENCE SURVEY'!U83</f>
        <v>0</v>
      </c>
      <c r="K65" s="246"/>
      <c r="M65" s="337"/>
      <c r="N65" s="338"/>
    </row>
    <row r="66" spans="1:14">
      <c r="B66" s="63" t="str">
        <f>'RESILIENCE SURVEY'!B84</f>
        <v>Improvement of …</v>
      </c>
      <c r="D66" s="165">
        <f>'RESILIENCE SURVEY'!G84</f>
        <v>0</v>
      </c>
      <c r="E66" s="144"/>
      <c r="F66" s="185">
        <f>'RESILIENCE SURVEY'!P84</f>
        <v>0</v>
      </c>
      <c r="G66" s="144"/>
      <c r="H66" s="294" t="str">
        <f>IFERROR('RESILIENCE SURVEY'!H84*'RESILIENCE SURVEY'!Q84,"")</f>
        <v/>
      </c>
      <c r="I66" s="297" t="str">
        <f t="shared" si="11"/>
        <v/>
      </c>
      <c r="J66" s="254">
        <f>'RESILIENCE SURVEY'!U84</f>
        <v>0</v>
      </c>
      <c r="K66" s="247"/>
      <c r="M66" s="337"/>
      <c r="N66" s="338"/>
    </row>
    <row r="67" spans="1:14" ht="16" thickBot="1">
      <c r="B67" s="63" t="str">
        <f>'RESILIENCE SURVEY'!B85</f>
        <v>Improvement of …</v>
      </c>
      <c r="D67" s="165">
        <f>'RESILIENCE SURVEY'!G85</f>
        <v>0</v>
      </c>
      <c r="E67" s="144"/>
      <c r="F67" s="185">
        <f>'RESILIENCE SURVEY'!P85</f>
        <v>0</v>
      </c>
      <c r="G67" s="144"/>
      <c r="H67" s="294" t="str">
        <f>IFERROR('RESILIENCE SURVEY'!H85*'RESILIENCE SURVEY'!Q85,"")</f>
        <v/>
      </c>
      <c r="I67" s="297" t="str">
        <f t="shared" si="11"/>
        <v/>
      </c>
      <c r="J67" s="254">
        <f>'RESILIENCE SURVEY'!U85</f>
        <v>0</v>
      </c>
      <c r="K67" s="247"/>
      <c r="M67" s="339"/>
      <c r="N67" s="340"/>
    </row>
    <row r="68" spans="1:14" ht="17" thickTop="1" thickBot="1">
      <c r="B68" s="67" t="s">
        <v>65</v>
      </c>
      <c r="D68" s="145" t="e">
        <f>IF(E68&lt;0.1,"N/A",IF(E68&lt;1.1,"Very Low",IF(E68&lt;2.1,"Low",IF(E68&lt;3.1,"High",IF(E68&lt;4.1,"Very High")))))</f>
        <v>#DIV/0!</v>
      </c>
      <c r="E68" s="146" t="e">
        <f>AVERAGE('RESILIENCE SURVEY'!H89:H93)</f>
        <v>#DIV/0!</v>
      </c>
      <c r="F68" s="146" t="e">
        <f>IF(G68&lt;0.1,"N/A",IF(G68&lt;1.1,"Very Low",IF(G68&lt;2.1,"Low",IF(G68&lt;3.1,"High",IF(G68&lt;4.1,"Very High")))))</f>
        <v>#DIV/0!</v>
      </c>
      <c r="G68" s="146" t="e">
        <f>AVERAGE('RESILIENCE SURVEY'!Q89:Q93)</f>
        <v>#DIV/0!</v>
      </c>
      <c r="H68" s="295" t="e">
        <f>AVERAGE(H69:H73)</f>
        <v>#DIV/0!</v>
      </c>
      <c r="I68" s="145" t="e">
        <f t="shared" si="2"/>
        <v>#DIV/0!</v>
      </c>
      <c r="J68" s="255" t="e">
        <f>IF(K68&lt;0.1,"",IF(K68&lt;1.1,"Low",IF(K68&lt;2.1,"Moderate",IF(K68&lt;3.1,"Strong"))))</f>
        <v>#DIV/0!</v>
      </c>
      <c r="K68" s="248" t="e">
        <f>AVERAGE('RESILIENCE SURVEY'!V89:V93)</f>
        <v>#DIV/0!</v>
      </c>
    </row>
    <row r="69" spans="1:14" ht="16" customHeight="1" thickTop="1">
      <c r="B69" s="64" t="str">
        <f>'RESILIENCE SURVEY'!B89</f>
        <v>Improvement of …</v>
      </c>
      <c r="D69" s="163">
        <f>'RESILIENCE SURVEY'!G89</f>
        <v>0</v>
      </c>
      <c r="E69" s="139"/>
      <c r="F69" s="183">
        <f>'RESILIENCE SURVEY'!P89</f>
        <v>0</v>
      </c>
      <c r="G69" s="139"/>
      <c r="H69" s="294" t="str">
        <f>IFERROR('RESILIENCE SURVEY'!H89*'RESILIENCE SURVEY'!Q89,"")</f>
        <v/>
      </c>
      <c r="I69" s="297" t="str">
        <f>IF(H69&lt;0.1,"N/A",IF(H69&lt;2.1,"Very Low",IF(H69&lt;4.1,"Low",IF(H69&lt;9.1,"High",IF(H69&lt;16.1,"Very High",IF(H69="",""))))))</f>
        <v/>
      </c>
      <c r="J69" s="252">
        <f>'RESILIENCE SURVEY'!U89</f>
        <v>0</v>
      </c>
      <c r="K69" s="245"/>
      <c r="M69" s="335"/>
      <c r="N69" s="336"/>
    </row>
    <row r="70" spans="1:14" ht="16" thickBot="1">
      <c r="B70" s="64" t="str">
        <f>'RESILIENCE SURVEY'!B90</f>
        <v>Improvement of …</v>
      </c>
      <c r="D70" s="166">
        <f>'RESILIENCE SURVEY'!G90</f>
        <v>0</v>
      </c>
      <c r="E70" s="138"/>
      <c r="F70" s="186">
        <f>'RESILIENCE SURVEY'!P90</f>
        <v>0</v>
      </c>
      <c r="G70" s="138"/>
      <c r="H70" s="296" t="str">
        <f>IFERROR('RESILIENCE SURVEY'!H90*'RESILIENCE SURVEY'!Q90,"")</f>
        <v/>
      </c>
      <c r="I70" s="401" t="str">
        <f>IF(H70&lt;0.1,"N/A",IF(H70&lt;2.1,"Very Low",IF(H70&lt;4.1,"Low",IF(H70&lt;9.1,"High",IF(H70&lt;16.1,"Very High",IF(H70="",""))))))</f>
        <v/>
      </c>
      <c r="J70" s="253">
        <f>'RESILIENCE SURVEY'!U90</f>
        <v>0</v>
      </c>
      <c r="K70" s="249"/>
      <c r="M70" s="337"/>
      <c r="N70" s="338"/>
    </row>
    <row r="71" spans="1:14" ht="17" thickTop="1" thickBot="1">
      <c r="B71" s="64" t="str">
        <f>'RESILIENCE SURVEY'!B91</f>
        <v>Improvement of …</v>
      </c>
      <c r="D71" s="166">
        <f>'RESILIENCE SURVEY'!G91</f>
        <v>0</v>
      </c>
      <c r="E71" s="138"/>
      <c r="F71" s="186">
        <f>'RESILIENCE SURVEY'!P91</f>
        <v>0</v>
      </c>
      <c r="G71" s="138"/>
      <c r="H71" s="296" t="str">
        <f>IFERROR('RESILIENCE SURVEY'!H91*'RESILIENCE SURVEY'!Q91,"")</f>
        <v/>
      </c>
      <c r="I71" s="401" t="str">
        <f>IF(H71&lt;0.1,"N/A",IF(H71&lt;2.1,"Very Low",IF(H71&lt;4.1,"Low",IF(H71&lt;9.1,"High",IF(H71&lt;16.1,"Very High",IF(H71="",""))))))</f>
        <v/>
      </c>
      <c r="J71" s="253">
        <f>'RESILIENCE SURVEY'!U91</f>
        <v>0</v>
      </c>
      <c r="K71" s="249"/>
      <c r="M71" s="337"/>
      <c r="N71" s="338"/>
    </row>
    <row r="72" spans="1:14" ht="17" thickTop="1" thickBot="1">
      <c r="B72" s="64" t="str">
        <f>'RESILIENCE SURVEY'!B92</f>
        <v>Improvement of …</v>
      </c>
      <c r="D72" s="166">
        <f>'RESILIENCE SURVEY'!G92</f>
        <v>0</v>
      </c>
      <c r="E72" s="138"/>
      <c r="F72" s="186">
        <f>'RESILIENCE SURVEY'!P92</f>
        <v>0</v>
      </c>
      <c r="G72" s="138"/>
      <c r="H72" s="296" t="str">
        <f>IFERROR('RESILIENCE SURVEY'!H92*'RESILIENCE SURVEY'!Q92,"")</f>
        <v/>
      </c>
      <c r="I72" s="401" t="str">
        <f>IF(H72&lt;0.1,"N/A",IF(H72&lt;2.1,"Very Low",IF(H72&lt;4.1,"Low",IF(H72&lt;9.1,"High",IF(H72&lt;16.1,"Very High",IF(H72="",""))))))</f>
        <v/>
      </c>
      <c r="J72" s="253">
        <f>'RESILIENCE SURVEY'!U92</f>
        <v>0</v>
      </c>
      <c r="K72" s="249"/>
      <c r="M72" s="337"/>
      <c r="N72" s="338"/>
    </row>
    <row r="73" spans="1:14" ht="17" thickTop="1" thickBot="1">
      <c r="B73" s="64" t="str">
        <f>'RESILIENCE SURVEY'!B93</f>
        <v>Improvement of …</v>
      </c>
      <c r="D73" s="166">
        <f>'RESILIENCE SURVEY'!G93</f>
        <v>0</v>
      </c>
      <c r="E73" s="138"/>
      <c r="F73" s="186">
        <f>'RESILIENCE SURVEY'!P93</f>
        <v>0</v>
      </c>
      <c r="G73" s="138"/>
      <c r="H73" s="296" t="str">
        <f>IFERROR('RESILIENCE SURVEY'!H93*'RESILIENCE SURVEY'!Q93,"")</f>
        <v/>
      </c>
      <c r="I73" s="298" t="str">
        <f>IF(H73&lt;0.1,"N/A",IF(H73&lt;2.1,"Very Low",IF(H73&lt;4.1,"Low",IF(H73&lt;9.1,"High",IF(H73&lt;16.1,"Very High",IF(H73="",""))))))</f>
        <v/>
      </c>
      <c r="J73" s="256">
        <f>'RESILIENCE SURVEY'!U93</f>
        <v>0</v>
      </c>
      <c r="K73" s="249"/>
      <c r="M73" s="339"/>
      <c r="N73" s="340"/>
    </row>
    <row r="74" spans="1:14" ht="16" thickTop="1">
      <c r="A74" s="14"/>
      <c r="B74" s="12"/>
      <c r="C74" s="73"/>
      <c r="D74" s="74"/>
      <c r="E74" s="74"/>
      <c r="F74" s="74"/>
      <c r="G74" s="74"/>
      <c r="H74" s="74"/>
      <c r="I74" s="74"/>
      <c r="J74" s="74"/>
    </row>
  </sheetData>
  <mergeCells count="3">
    <mergeCell ref="B2:B3"/>
    <mergeCell ref="P5:P26"/>
    <mergeCell ref="I2:I3"/>
  </mergeCells>
  <conditionalFormatting sqref="D5:I16 D18:I27 D32:I38 H28:H31 D46:I52 D54:I58 D60:I66 D68:I70 D40:I42">
    <cfRule type="containsText" dxfId="256" priority="109" operator="containsText" text="Very High">
      <formula>NOT(ISERROR(SEARCH("Very High",D5)))</formula>
    </cfRule>
    <cfRule type="containsText" dxfId="255" priority="110" operator="containsText" text="High">
      <formula>NOT(ISERROR(SEARCH("High",D5)))</formula>
    </cfRule>
    <cfRule type="containsText" dxfId="254" priority="111" operator="containsText" text="Very Low">
      <formula>NOT(ISERROR(SEARCH("Very Low",D5)))</formula>
    </cfRule>
    <cfRule type="containsText" dxfId="253" priority="112" operator="containsText" text="Low">
      <formula>NOT(ISERROR(SEARCH("Low",D5)))</formula>
    </cfRule>
  </conditionalFormatting>
  <conditionalFormatting sqref="J5:J16 J18:J27 J32:J38 J46:J52 J54:J58 J60:J66 J68:J70 J40:J42">
    <cfRule type="containsText" dxfId="252" priority="106" operator="containsText" text="Low">
      <formula>NOT(ISERROR(SEARCH("Low",J5)))</formula>
    </cfRule>
    <cfRule type="containsText" dxfId="251" priority="107" operator="containsText" text="Moderate">
      <formula>NOT(ISERROR(SEARCH("Moderate",J5)))</formula>
    </cfRule>
    <cfRule type="containsText" dxfId="250" priority="108" operator="containsText" text="Strong">
      <formula>NOT(ISERROR(SEARCH("Strong",J5)))</formula>
    </cfRule>
  </conditionalFormatting>
  <conditionalFormatting sqref="D17:I17">
    <cfRule type="containsText" dxfId="249" priority="102" operator="containsText" text="Very High">
      <formula>NOT(ISERROR(SEARCH("Very High",D17)))</formula>
    </cfRule>
    <cfRule type="containsText" dxfId="248" priority="103" operator="containsText" text="High">
      <formula>NOT(ISERROR(SEARCH("High",D17)))</formula>
    </cfRule>
    <cfRule type="containsText" dxfId="247" priority="104" operator="containsText" text="Very Low">
      <formula>NOT(ISERROR(SEARCH("Very Low",D17)))</formula>
    </cfRule>
    <cfRule type="containsText" dxfId="246" priority="105" operator="containsText" text="Low">
      <formula>NOT(ISERROR(SEARCH("Low",D17)))</formula>
    </cfRule>
  </conditionalFormatting>
  <conditionalFormatting sqref="J17">
    <cfRule type="containsText" dxfId="245" priority="99" operator="containsText" text="Low">
      <formula>NOT(ISERROR(SEARCH("Low",J17)))</formula>
    </cfRule>
    <cfRule type="containsText" dxfId="244" priority="100" operator="containsText" text="Moderate">
      <formula>NOT(ISERROR(SEARCH("Moderate",J17)))</formula>
    </cfRule>
    <cfRule type="containsText" dxfId="243" priority="101" operator="containsText" text="Strong">
      <formula>NOT(ISERROR(SEARCH("Strong",J17)))</formula>
    </cfRule>
  </conditionalFormatting>
  <conditionalFormatting sqref="D28:G28 I28">
    <cfRule type="containsText" dxfId="242" priority="95" operator="containsText" text="Very High">
      <formula>NOT(ISERROR(SEARCH("Very High",D28)))</formula>
    </cfRule>
    <cfRule type="containsText" dxfId="241" priority="96" operator="containsText" text="High">
      <formula>NOT(ISERROR(SEARCH("High",D28)))</formula>
    </cfRule>
    <cfRule type="containsText" dxfId="240" priority="97" operator="containsText" text="Very Low">
      <formula>NOT(ISERROR(SEARCH("Very Low",D28)))</formula>
    </cfRule>
    <cfRule type="containsText" dxfId="239" priority="98" operator="containsText" text="Low">
      <formula>NOT(ISERROR(SEARCH("Low",D28)))</formula>
    </cfRule>
  </conditionalFormatting>
  <conditionalFormatting sqref="J28">
    <cfRule type="containsText" dxfId="238" priority="92" operator="containsText" text="Low">
      <formula>NOT(ISERROR(SEARCH("Low",J28)))</formula>
    </cfRule>
    <cfRule type="containsText" dxfId="237" priority="93" operator="containsText" text="Moderate">
      <formula>NOT(ISERROR(SEARCH("Moderate",J28)))</formula>
    </cfRule>
    <cfRule type="containsText" dxfId="236" priority="94" operator="containsText" text="Strong">
      <formula>NOT(ISERROR(SEARCH("Strong",J28)))</formula>
    </cfRule>
  </conditionalFormatting>
  <conditionalFormatting sqref="D29:G29 I29">
    <cfRule type="containsText" dxfId="235" priority="88" operator="containsText" text="Very High">
      <formula>NOT(ISERROR(SEARCH("Very High",D29)))</formula>
    </cfRule>
    <cfRule type="containsText" dxfId="234" priority="89" operator="containsText" text="High">
      <formula>NOT(ISERROR(SEARCH("High",D29)))</formula>
    </cfRule>
    <cfRule type="containsText" dxfId="233" priority="90" operator="containsText" text="Very Low">
      <formula>NOT(ISERROR(SEARCH("Very Low",D29)))</formula>
    </cfRule>
    <cfRule type="containsText" dxfId="232" priority="91" operator="containsText" text="Low">
      <formula>NOT(ISERROR(SEARCH("Low",D29)))</formula>
    </cfRule>
  </conditionalFormatting>
  <conditionalFormatting sqref="J29">
    <cfRule type="containsText" dxfId="231" priority="85" operator="containsText" text="Low">
      <formula>NOT(ISERROR(SEARCH("Low",J29)))</formula>
    </cfRule>
    <cfRule type="containsText" dxfId="230" priority="86" operator="containsText" text="Moderate">
      <formula>NOT(ISERROR(SEARCH("Moderate",J29)))</formula>
    </cfRule>
    <cfRule type="containsText" dxfId="229" priority="87" operator="containsText" text="Strong">
      <formula>NOT(ISERROR(SEARCH("Strong",J29)))</formula>
    </cfRule>
  </conditionalFormatting>
  <conditionalFormatting sqref="D30:G30 I30">
    <cfRule type="containsText" dxfId="228" priority="81" operator="containsText" text="Very High">
      <formula>NOT(ISERROR(SEARCH("Very High",D30)))</formula>
    </cfRule>
    <cfRule type="containsText" dxfId="227" priority="82" operator="containsText" text="High">
      <formula>NOT(ISERROR(SEARCH("High",D30)))</formula>
    </cfRule>
    <cfRule type="containsText" dxfId="226" priority="83" operator="containsText" text="Very Low">
      <formula>NOT(ISERROR(SEARCH("Very Low",D30)))</formula>
    </cfRule>
    <cfRule type="containsText" dxfId="225" priority="84" operator="containsText" text="Low">
      <formula>NOT(ISERROR(SEARCH("Low",D30)))</formula>
    </cfRule>
  </conditionalFormatting>
  <conditionalFormatting sqref="J30">
    <cfRule type="containsText" dxfId="224" priority="78" operator="containsText" text="Low">
      <formula>NOT(ISERROR(SEARCH("Low",J30)))</formula>
    </cfRule>
    <cfRule type="containsText" dxfId="223" priority="79" operator="containsText" text="Moderate">
      <formula>NOT(ISERROR(SEARCH("Moderate",J30)))</formula>
    </cfRule>
    <cfRule type="containsText" dxfId="222" priority="80" operator="containsText" text="Strong">
      <formula>NOT(ISERROR(SEARCH("Strong",J30)))</formula>
    </cfRule>
  </conditionalFormatting>
  <conditionalFormatting sqref="D31:G31 I31">
    <cfRule type="containsText" dxfId="221" priority="74" operator="containsText" text="Very High">
      <formula>NOT(ISERROR(SEARCH("Very High",D31)))</formula>
    </cfRule>
    <cfRule type="containsText" dxfId="220" priority="75" operator="containsText" text="High">
      <formula>NOT(ISERROR(SEARCH("High",D31)))</formula>
    </cfRule>
    <cfRule type="containsText" dxfId="219" priority="76" operator="containsText" text="Very Low">
      <formula>NOT(ISERROR(SEARCH("Very Low",D31)))</formula>
    </cfRule>
    <cfRule type="containsText" dxfId="218" priority="77" operator="containsText" text="Low">
      <formula>NOT(ISERROR(SEARCH("Low",D31)))</formula>
    </cfRule>
  </conditionalFormatting>
  <conditionalFormatting sqref="J31">
    <cfRule type="containsText" dxfId="217" priority="71" operator="containsText" text="Low">
      <formula>NOT(ISERROR(SEARCH("Low",J31)))</formula>
    </cfRule>
    <cfRule type="containsText" dxfId="216" priority="72" operator="containsText" text="Moderate">
      <formula>NOT(ISERROR(SEARCH("Moderate",J31)))</formula>
    </cfRule>
    <cfRule type="containsText" dxfId="215" priority="73" operator="containsText" text="Strong">
      <formula>NOT(ISERROR(SEARCH("Strong",J31)))</formula>
    </cfRule>
  </conditionalFormatting>
  <conditionalFormatting sqref="D43:I43">
    <cfRule type="containsText" dxfId="214" priority="67" operator="containsText" text="Very High">
      <formula>NOT(ISERROR(SEARCH("Very High",D43)))</formula>
    </cfRule>
    <cfRule type="containsText" dxfId="213" priority="68" operator="containsText" text="High">
      <formula>NOT(ISERROR(SEARCH("High",D43)))</formula>
    </cfRule>
    <cfRule type="containsText" dxfId="212" priority="69" operator="containsText" text="Very Low">
      <formula>NOT(ISERROR(SEARCH("Very Low",D43)))</formula>
    </cfRule>
    <cfRule type="containsText" dxfId="211" priority="70" operator="containsText" text="Low">
      <formula>NOT(ISERROR(SEARCH("Low",D43)))</formula>
    </cfRule>
  </conditionalFormatting>
  <conditionalFormatting sqref="J43">
    <cfRule type="containsText" dxfId="210" priority="64" operator="containsText" text="Low">
      <formula>NOT(ISERROR(SEARCH("Low",J43)))</formula>
    </cfRule>
    <cfRule type="containsText" dxfId="209" priority="65" operator="containsText" text="Moderate">
      <formula>NOT(ISERROR(SEARCH("Moderate",J43)))</formula>
    </cfRule>
    <cfRule type="containsText" dxfId="208" priority="66" operator="containsText" text="Strong">
      <formula>NOT(ISERROR(SEARCH("Strong",J43)))</formula>
    </cfRule>
  </conditionalFormatting>
  <conditionalFormatting sqref="D44:I44">
    <cfRule type="containsText" dxfId="207" priority="60" operator="containsText" text="Very High">
      <formula>NOT(ISERROR(SEARCH("Very High",D44)))</formula>
    </cfRule>
    <cfRule type="containsText" dxfId="206" priority="61" operator="containsText" text="High">
      <formula>NOT(ISERROR(SEARCH("High",D44)))</formula>
    </cfRule>
    <cfRule type="containsText" dxfId="205" priority="62" operator="containsText" text="Very Low">
      <formula>NOT(ISERROR(SEARCH("Very Low",D44)))</formula>
    </cfRule>
    <cfRule type="containsText" dxfId="204" priority="63" operator="containsText" text="Low">
      <formula>NOT(ISERROR(SEARCH("Low",D44)))</formula>
    </cfRule>
  </conditionalFormatting>
  <conditionalFormatting sqref="J44">
    <cfRule type="containsText" dxfId="203" priority="57" operator="containsText" text="Low">
      <formula>NOT(ISERROR(SEARCH("Low",J44)))</formula>
    </cfRule>
    <cfRule type="containsText" dxfId="202" priority="58" operator="containsText" text="Moderate">
      <formula>NOT(ISERROR(SEARCH("Moderate",J44)))</formula>
    </cfRule>
    <cfRule type="containsText" dxfId="201" priority="59" operator="containsText" text="Strong">
      <formula>NOT(ISERROR(SEARCH("Strong",J44)))</formula>
    </cfRule>
  </conditionalFormatting>
  <conditionalFormatting sqref="D45:I45">
    <cfRule type="containsText" dxfId="200" priority="53" operator="containsText" text="Very High">
      <formula>NOT(ISERROR(SEARCH("Very High",D45)))</formula>
    </cfRule>
    <cfRule type="containsText" dxfId="199" priority="54" operator="containsText" text="High">
      <formula>NOT(ISERROR(SEARCH("High",D45)))</formula>
    </cfRule>
    <cfRule type="containsText" dxfId="198" priority="55" operator="containsText" text="Very Low">
      <formula>NOT(ISERROR(SEARCH("Very Low",D45)))</formula>
    </cfRule>
    <cfRule type="containsText" dxfId="197" priority="56" operator="containsText" text="Low">
      <formula>NOT(ISERROR(SEARCH("Low",D45)))</formula>
    </cfRule>
  </conditionalFormatting>
  <conditionalFormatting sqref="J45">
    <cfRule type="containsText" dxfId="196" priority="50" operator="containsText" text="Low">
      <formula>NOT(ISERROR(SEARCH("Low",J45)))</formula>
    </cfRule>
    <cfRule type="containsText" dxfId="195" priority="51" operator="containsText" text="Moderate">
      <formula>NOT(ISERROR(SEARCH("Moderate",J45)))</formula>
    </cfRule>
    <cfRule type="containsText" dxfId="194" priority="52" operator="containsText" text="Strong">
      <formula>NOT(ISERROR(SEARCH("Strong",J45)))</formula>
    </cfRule>
  </conditionalFormatting>
  <conditionalFormatting sqref="D53:I53">
    <cfRule type="containsText" dxfId="193" priority="46" operator="containsText" text="Very High">
      <formula>NOT(ISERROR(SEARCH("Very High",D53)))</formula>
    </cfRule>
    <cfRule type="containsText" dxfId="192" priority="47" operator="containsText" text="High">
      <formula>NOT(ISERROR(SEARCH("High",D53)))</formula>
    </cfRule>
    <cfRule type="containsText" dxfId="191" priority="48" operator="containsText" text="Very Low">
      <formula>NOT(ISERROR(SEARCH("Very Low",D53)))</formula>
    </cfRule>
    <cfRule type="containsText" dxfId="190" priority="49" operator="containsText" text="Low">
      <formula>NOT(ISERROR(SEARCH("Low",D53)))</formula>
    </cfRule>
  </conditionalFormatting>
  <conditionalFormatting sqref="J53">
    <cfRule type="containsText" dxfId="189" priority="43" operator="containsText" text="Low">
      <formula>NOT(ISERROR(SEARCH("Low",J53)))</formula>
    </cfRule>
    <cfRule type="containsText" dxfId="188" priority="44" operator="containsText" text="Moderate">
      <formula>NOT(ISERROR(SEARCH("Moderate",J53)))</formula>
    </cfRule>
    <cfRule type="containsText" dxfId="187" priority="45" operator="containsText" text="Strong">
      <formula>NOT(ISERROR(SEARCH("Strong",J53)))</formula>
    </cfRule>
  </conditionalFormatting>
  <conditionalFormatting sqref="D59:I59">
    <cfRule type="containsText" dxfId="186" priority="39" operator="containsText" text="Very High">
      <formula>NOT(ISERROR(SEARCH("Very High",D59)))</formula>
    </cfRule>
    <cfRule type="containsText" dxfId="185" priority="40" operator="containsText" text="High">
      <formula>NOT(ISERROR(SEARCH("High",D59)))</formula>
    </cfRule>
    <cfRule type="containsText" dxfId="184" priority="41" operator="containsText" text="Very Low">
      <formula>NOT(ISERROR(SEARCH("Very Low",D59)))</formula>
    </cfRule>
    <cfRule type="containsText" dxfId="183" priority="42" operator="containsText" text="Low">
      <formula>NOT(ISERROR(SEARCH("Low",D59)))</formula>
    </cfRule>
  </conditionalFormatting>
  <conditionalFormatting sqref="J59">
    <cfRule type="containsText" dxfId="182" priority="36" operator="containsText" text="Low">
      <formula>NOT(ISERROR(SEARCH("Low",J59)))</formula>
    </cfRule>
    <cfRule type="containsText" dxfId="181" priority="37" operator="containsText" text="Moderate">
      <formula>NOT(ISERROR(SEARCH("Moderate",J59)))</formula>
    </cfRule>
    <cfRule type="containsText" dxfId="180" priority="38" operator="containsText" text="Strong">
      <formula>NOT(ISERROR(SEARCH("Strong",J59)))</formula>
    </cfRule>
  </conditionalFormatting>
  <conditionalFormatting sqref="D67:I67">
    <cfRule type="containsText" dxfId="179" priority="32" operator="containsText" text="Very High">
      <formula>NOT(ISERROR(SEARCH("Very High",D67)))</formula>
    </cfRule>
    <cfRule type="containsText" dxfId="178" priority="33" operator="containsText" text="High">
      <formula>NOT(ISERROR(SEARCH("High",D67)))</formula>
    </cfRule>
    <cfRule type="containsText" dxfId="177" priority="34" operator="containsText" text="Very Low">
      <formula>NOT(ISERROR(SEARCH("Very Low",D67)))</formula>
    </cfRule>
    <cfRule type="containsText" dxfId="176" priority="35" operator="containsText" text="Low">
      <formula>NOT(ISERROR(SEARCH("Low",D67)))</formula>
    </cfRule>
  </conditionalFormatting>
  <conditionalFormatting sqref="J67">
    <cfRule type="containsText" dxfId="175" priority="29" operator="containsText" text="Low">
      <formula>NOT(ISERROR(SEARCH("Low",J67)))</formula>
    </cfRule>
    <cfRule type="containsText" dxfId="174" priority="30" operator="containsText" text="Moderate">
      <formula>NOT(ISERROR(SEARCH("Moderate",J67)))</formula>
    </cfRule>
    <cfRule type="containsText" dxfId="173" priority="31" operator="containsText" text="Strong">
      <formula>NOT(ISERROR(SEARCH("Strong",J67)))</formula>
    </cfRule>
  </conditionalFormatting>
  <conditionalFormatting sqref="D71:I71">
    <cfRule type="containsText" dxfId="172" priority="25" operator="containsText" text="Very High">
      <formula>NOT(ISERROR(SEARCH("Very High",D71)))</formula>
    </cfRule>
    <cfRule type="containsText" dxfId="171" priority="26" operator="containsText" text="High">
      <formula>NOT(ISERROR(SEARCH("High",D71)))</formula>
    </cfRule>
    <cfRule type="containsText" dxfId="170" priority="27" operator="containsText" text="Very Low">
      <formula>NOT(ISERROR(SEARCH("Very Low",D71)))</formula>
    </cfRule>
    <cfRule type="containsText" dxfId="169" priority="28" operator="containsText" text="Low">
      <formula>NOT(ISERROR(SEARCH("Low",D71)))</formula>
    </cfRule>
  </conditionalFormatting>
  <conditionalFormatting sqref="J71">
    <cfRule type="containsText" dxfId="168" priority="22" operator="containsText" text="Low">
      <formula>NOT(ISERROR(SEARCH("Low",J71)))</formula>
    </cfRule>
    <cfRule type="containsText" dxfId="167" priority="23" operator="containsText" text="Moderate">
      <formula>NOT(ISERROR(SEARCH("Moderate",J71)))</formula>
    </cfRule>
    <cfRule type="containsText" dxfId="166" priority="24" operator="containsText" text="Strong">
      <formula>NOT(ISERROR(SEARCH("Strong",J71)))</formula>
    </cfRule>
  </conditionalFormatting>
  <conditionalFormatting sqref="D72:I72">
    <cfRule type="containsText" dxfId="165" priority="18" operator="containsText" text="Very High">
      <formula>NOT(ISERROR(SEARCH("Very High",D72)))</formula>
    </cfRule>
    <cfRule type="containsText" dxfId="164" priority="19" operator="containsText" text="High">
      <formula>NOT(ISERROR(SEARCH("High",D72)))</formula>
    </cfRule>
    <cfRule type="containsText" dxfId="163" priority="20" operator="containsText" text="Very Low">
      <formula>NOT(ISERROR(SEARCH("Very Low",D72)))</formula>
    </cfRule>
    <cfRule type="containsText" dxfId="162" priority="21" operator="containsText" text="Low">
      <formula>NOT(ISERROR(SEARCH("Low",D72)))</formula>
    </cfRule>
  </conditionalFormatting>
  <conditionalFormatting sqref="J72">
    <cfRule type="containsText" dxfId="161" priority="15" operator="containsText" text="Low">
      <formula>NOT(ISERROR(SEARCH("Low",J72)))</formula>
    </cfRule>
    <cfRule type="containsText" dxfId="160" priority="16" operator="containsText" text="Moderate">
      <formula>NOT(ISERROR(SEARCH("Moderate",J72)))</formula>
    </cfRule>
    <cfRule type="containsText" dxfId="159" priority="17" operator="containsText" text="Strong">
      <formula>NOT(ISERROR(SEARCH("Strong",J72)))</formula>
    </cfRule>
  </conditionalFormatting>
  <conditionalFormatting sqref="D73:I73">
    <cfRule type="containsText" dxfId="158" priority="11" operator="containsText" text="Very High">
      <formula>NOT(ISERROR(SEARCH("Very High",D73)))</formula>
    </cfRule>
    <cfRule type="containsText" dxfId="157" priority="12" operator="containsText" text="High">
      <formula>NOT(ISERROR(SEARCH("High",D73)))</formula>
    </cfRule>
    <cfRule type="containsText" dxfId="156" priority="13" operator="containsText" text="Very Low">
      <formula>NOT(ISERROR(SEARCH("Very Low",D73)))</formula>
    </cfRule>
    <cfRule type="containsText" dxfId="155" priority="14" operator="containsText" text="Low">
      <formula>NOT(ISERROR(SEARCH("Low",D73)))</formula>
    </cfRule>
  </conditionalFormatting>
  <conditionalFormatting sqref="J73">
    <cfRule type="containsText" dxfId="154" priority="8" operator="containsText" text="Low">
      <formula>NOT(ISERROR(SEARCH("Low",J73)))</formula>
    </cfRule>
    <cfRule type="containsText" dxfId="153" priority="9" operator="containsText" text="Moderate">
      <formula>NOT(ISERROR(SEARCH("Moderate",J73)))</formula>
    </cfRule>
    <cfRule type="containsText" dxfId="152" priority="10" operator="containsText" text="Strong">
      <formula>NOT(ISERROR(SEARCH("Strong",J73)))</formula>
    </cfRule>
  </conditionalFormatting>
  <conditionalFormatting sqref="D39:I39">
    <cfRule type="containsText" dxfId="151" priority="4" operator="containsText" text="Very High">
      <formula>NOT(ISERROR(SEARCH("Very High",D39)))</formula>
    </cfRule>
    <cfRule type="containsText" dxfId="150" priority="5" operator="containsText" text="High">
      <formula>NOT(ISERROR(SEARCH("High",D39)))</formula>
    </cfRule>
    <cfRule type="containsText" dxfId="149" priority="6" operator="containsText" text="Very Low">
      <formula>NOT(ISERROR(SEARCH("Very Low",D39)))</formula>
    </cfRule>
    <cfRule type="containsText" dxfId="148" priority="7" operator="containsText" text="Low">
      <formula>NOT(ISERROR(SEARCH("Low",D39)))</formula>
    </cfRule>
  </conditionalFormatting>
  <conditionalFormatting sqref="J39">
    <cfRule type="containsText" dxfId="147" priority="1" operator="containsText" text="Low">
      <formula>NOT(ISERROR(SEARCH("Low",J39)))</formula>
    </cfRule>
    <cfRule type="containsText" dxfId="146" priority="2" operator="containsText" text="Moderate">
      <formula>NOT(ISERROR(SEARCH("Moderate",J39)))</formula>
    </cfRule>
    <cfRule type="containsText" dxfId="145" priority="3" operator="containsText" text="Strong">
      <formula>NOT(ISERROR(SEARCH("Strong",J39)))</formula>
    </cfRule>
  </conditionalFormatting>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BACKGROUND!$C$17:$C$20</xm:f>
          </x14:formula1>
          <xm:sqref>M5:M73</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6"/>
  </sheetPr>
  <dimension ref="B1:AN91"/>
  <sheetViews>
    <sheetView showGridLines="0" workbookViewId="0">
      <pane xSplit="2" ySplit="3" topLeftCell="C4" activePane="bottomRight" state="frozen"/>
      <selection activeCell="P5" sqref="P5:P28"/>
      <selection pane="topRight" activeCell="P5" sqref="P5:P28"/>
      <selection pane="bottomLeft" activeCell="P5" sqref="P5:P28"/>
      <selection pane="bottomRight" activeCell="D5" sqref="D5"/>
    </sheetView>
  </sheetViews>
  <sheetFormatPr baseColWidth="10" defaultRowHeight="14" x14ac:dyDescent="0"/>
  <cols>
    <col min="1" max="1" width="2.33203125" style="1" customWidth="1"/>
    <col min="2" max="2" width="60" style="1" customWidth="1"/>
    <col min="3" max="3" width="2.33203125" style="1" customWidth="1"/>
    <col min="4" max="7" width="47.1640625" style="1" customWidth="1"/>
    <col min="8" max="8" width="6.6640625" style="89" hidden="1" customWidth="1"/>
    <col min="9" max="9" width="2.33203125" style="1" customWidth="1"/>
    <col min="10" max="16" width="47.1640625" style="1" customWidth="1"/>
    <col min="17" max="17" width="14.1640625" style="89" hidden="1" customWidth="1"/>
    <col min="18" max="18" width="2.33203125" style="89" customWidth="1"/>
    <col min="19" max="21" width="47.1640625" style="1" customWidth="1"/>
    <col min="22" max="22" width="14.1640625" style="1" hidden="1" customWidth="1"/>
    <col min="23" max="24" width="14.1640625" style="1" customWidth="1"/>
    <col min="25" max="27" width="47.1640625" style="1" customWidth="1"/>
    <col min="28" max="29" width="14.1640625" style="1" customWidth="1"/>
    <col min="30" max="35" width="47.1640625" style="1" customWidth="1"/>
    <col min="36" max="37" width="14.1640625" style="1" customWidth="1"/>
    <col min="38" max="39" width="47.1640625" style="1" customWidth="1"/>
    <col min="40" max="41" width="14.1640625" style="1" customWidth="1"/>
    <col min="42" max="16384" width="10.83203125" style="1"/>
  </cols>
  <sheetData>
    <row r="1" spans="2:40" ht="14" customHeight="1"/>
    <row r="2" spans="2:40" ht="15">
      <c r="B2" s="353" t="s">
        <v>122</v>
      </c>
      <c r="D2" s="25" t="s">
        <v>58</v>
      </c>
      <c r="E2" s="26"/>
      <c r="F2" s="26"/>
      <c r="G2" s="27"/>
      <c r="J2" s="28" t="s">
        <v>59</v>
      </c>
      <c r="K2" s="26"/>
      <c r="L2" s="26"/>
      <c r="M2" s="26"/>
      <c r="N2" s="26"/>
      <c r="O2" s="26"/>
      <c r="P2" s="28"/>
      <c r="S2" s="28" t="s">
        <v>60</v>
      </c>
      <c r="T2" s="26"/>
      <c r="U2" s="26"/>
    </row>
    <row r="3" spans="2:40" ht="42">
      <c r="B3" s="354"/>
      <c r="D3" s="22" t="s">
        <v>47</v>
      </c>
      <c r="E3" s="23" t="s">
        <v>48</v>
      </c>
      <c r="F3" s="23" t="s">
        <v>49</v>
      </c>
      <c r="G3" s="24" t="s">
        <v>118</v>
      </c>
      <c r="J3" s="19" t="s">
        <v>50</v>
      </c>
      <c r="K3" s="20" t="s">
        <v>51</v>
      </c>
      <c r="L3" s="20" t="s">
        <v>52</v>
      </c>
      <c r="M3" s="20" t="s">
        <v>53</v>
      </c>
      <c r="N3" s="20" t="s">
        <v>54</v>
      </c>
      <c r="O3" s="20" t="s">
        <v>55</v>
      </c>
      <c r="P3" s="21" t="s">
        <v>121</v>
      </c>
      <c r="S3" s="19" t="s">
        <v>124</v>
      </c>
      <c r="T3" s="20" t="s">
        <v>126</v>
      </c>
      <c r="U3" s="21" t="s">
        <v>125</v>
      </c>
    </row>
    <row r="5" spans="2:40" s="3" customFormat="1" ht="28">
      <c r="B5" s="5" t="s">
        <v>4</v>
      </c>
      <c r="C5" s="6"/>
      <c r="D5" s="6"/>
      <c r="H5" s="95"/>
      <c r="Q5" s="95"/>
      <c r="R5" s="95"/>
    </row>
    <row r="7" spans="2:40" ht="15">
      <c r="B7" s="4" t="s">
        <v>5</v>
      </c>
    </row>
    <row r="9" spans="2:40">
      <c r="B9" s="7" t="s">
        <v>83</v>
      </c>
      <c r="D9" s="7" t="s">
        <v>43</v>
      </c>
      <c r="E9" s="10" t="s">
        <v>28</v>
      </c>
      <c r="F9" s="10" t="s">
        <v>25</v>
      </c>
      <c r="G9" s="76"/>
      <c r="H9" s="89" t="b">
        <f>IF(G9="Very Low",1,IF(G9="Low",2,IF(G9="High",3,IF(G9="Very High",4,IF(G9="N/A",0)))))</f>
        <v>0</v>
      </c>
      <c r="J9" s="16" t="s">
        <v>44</v>
      </c>
      <c r="K9" s="17" t="s">
        <v>45</v>
      </c>
      <c r="L9" s="17" t="s">
        <v>29</v>
      </c>
      <c r="M9" s="17" t="s">
        <v>30</v>
      </c>
      <c r="N9" s="9" t="s">
        <v>46</v>
      </c>
      <c r="O9" s="17" t="s">
        <v>31</v>
      </c>
      <c r="P9" s="75"/>
      <c r="Q9" s="89" t="str">
        <f>IF(P9="Very Low",1,IF(P9="Low",2,IF(P9="High",3,IF(P9="Very High",4,IF(P9="","")))))</f>
        <v/>
      </c>
      <c r="S9" s="16" t="s">
        <v>32</v>
      </c>
      <c r="T9" s="17" t="s">
        <v>57</v>
      </c>
      <c r="U9" s="75"/>
      <c r="V9" s="1" t="str">
        <f>IF(U9="Low",1,IF(U9="Moderate",2,IF(U9="Strong",3,IF(U9="",""))))</f>
        <v/>
      </c>
      <c r="Z9" s="2"/>
      <c r="AA9" s="2"/>
      <c r="AD9" s="2"/>
      <c r="AE9" s="2"/>
      <c r="AF9" s="2"/>
      <c r="AG9" s="2"/>
      <c r="AI9" s="2"/>
      <c r="AL9" s="2"/>
      <c r="AM9" s="2"/>
    </row>
    <row r="10" spans="2:40">
      <c r="B10" s="7" t="s">
        <v>84</v>
      </c>
      <c r="D10" s="7" t="s">
        <v>43</v>
      </c>
      <c r="E10" s="10" t="s">
        <v>28</v>
      </c>
      <c r="F10" s="10" t="s">
        <v>25</v>
      </c>
      <c r="G10" s="76"/>
      <c r="H10" s="89" t="str">
        <f>IF(G10="Very Low",1,IF(G10="Low",2,IF(G10="High",3,IF(G10="Very High",4,IF(G10="","")))))</f>
        <v/>
      </c>
      <c r="J10" s="18" t="s">
        <v>44</v>
      </c>
      <c r="K10" s="10" t="s">
        <v>45</v>
      </c>
      <c r="L10" s="10" t="s">
        <v>29</v>
      </c>
      <c r="M10" s="10" t="s">
        <v>30</v>
      </c>
      <c r="N10" s="7" t="s">
        <v>46</v>
      </c>
      <c r="O10" s="10" t="s">
        <v>31</v>
      </c>
      <c r="P10" s="76"/>
      <c r="Q10" s="89" t="str">
        <f t="shared" ref="Q10:Q15" si="0">IF(P10="Very Low",1,IF(P10="Low",2,IF(P10="High",3,IF(P10="Very High",4,IF(P10="","")))))</f>
        <v/>
      </c>
      <c r="S10" s="18" t="s">
        <v>32</v>
      </c>
      <c r="T10" s="10" t="s">
        <v>57</v>
      </c>
      <c r="U10" s="75"/>
      <c r="V10" s="1" t="str">
        <f t="shared" ref="V10:V73" si="1">IF(U10="Low",1,IF(U10="Moderate",2,IF(U10="Strong",3,IF(U10="",""))))</f>
        <v/>
      </c>
    </row>
    <row r="11" spans="2:40">
      <c r="B11" s="7" t="s">
        <v>85</v>
      </c>
      <c r="D11" s="7" t="s">
        <v>43</v>
      </c>
      <c r="E11" s="10" t="s">
        <v>28</v>
      </c>
      <c r="F11" s="10" t="s">
        <v>25</v>
      </c>
      <c r="G11" s="76"/>
      <c r="H11" s="89" t="str">
        <f t="shared" ref="H11:H74" si="2">IF(G11="Very Low",1,IF(G11="Low",2,IF(G11="High",3,IF(G11="Very High",4,IF(G11="","")))))</f>
        <v/>
      </c>
      <c r="J11" s="18" t="s">
        <v>44</v>
      </c>
      <c r="K11" s="10" t="s">
        <v>45</v>
      </c>
      <c r="L11" s="10" t="s">
        <v>29</v>
      </c>
      <c r="M11" s="10" t="s">
        <v>30</v>
      </c>
      <c r="N11" s="7" t="s">
        <v>46</v>
      </c>
      <c r="O11" s="10" t="s">
        <v>31</v>
      </c>
      <c r="P11" s="76"/>
      <c r="Q11" s="89" t="str">
        <f t="shared" si="0"/>
        <v/>
      </c>
      <c r="S11" s="18" t="s">
        <v>32</v>
      </c>
      <c r="T11" s="10" t="s">
        <v>57</v>
      </c>
      <c r="U11" s="75"/>
      <c r="V11" s="1" t="str">
        <f t="shared" si="1"/>
        <v/>
      </c>
    </row>
    <row r="12" spans="2:40">
      <c r="B12" s="7" t="s">
        <v>86</v>
      </c>
      <c r="D12" s="7" t="s">
        <v>43</v>
      </c>
      <c r="E12" s="10" t="s">
        <v>28</v>
      </c>
      <c r="F12" s="10" t="s">
        <v>25</v>
      </c>
      <c r="G12" s="76"/>
      <c r="H12" s="89" t="str">
        <f t="shared" si="2"/>
        <v/>
      </c>
      <c r="J12" s="18" t="s">
        <v>44</v>
      </c>
      <c r="K12" s="10" t="s">
        <v>45</v>
      </c>
      <c r="L12" s="10" t="s">
        <v>29</v>
      </c>
      <c r="M12" s="10" t="s">
        <v>30</v>
      </c>
      <c r="N12" s="7" t="s">
        <v>46</v>
      </c>
      <c r="O12" s="10" t="s">
        <v>31</v>
      </c>
      <c r="P12" s="76"/>
      <c r="Q12" s="89" t="str">
        <f t="shared" si="0"/>
        <v/>
      </c>
      <c r="S12" s="18" t="s">
        <v>32</v>
      </c>
      <c r="T12" s="10" t="s">
        <v>57</v>
      </c>
      <c r="U12" s="75"/>
      <c r="V12" s="1" t="str">
        <f t="shared" si="1"/>
        <v/>
      </c>
    </row>
    <row r="13" spans="2:40">
      <c r="B13" s="7" t="s">
        <v>87</v>
      </c>
      <c r="D13" s="7" t="s">
        <v>43</v>
      </c>
      <c r="E13" s="10" t="s">
        <v>28</v>
      </c>
      <c r="F13" s="10" t="s">
        <v>25</v>
      </c>
      <c r="G13" s="76"/>
      <c r="H13" s="89" t="str">
        <f t="shared" si="2"/>
        <v/>
      </c>
      <c r="J13" s="18" t="s">
        <v>44</v>
      </c>
      <c r="K13" s="10" t="s">
        <v>45</v>
      </c>
      <c r="L13" s="10" t="s">
        <v>29</v>
      </c>
      <c r="M13" s="10" t="s">
        <v>30</v>
      </c>
      <c r="N13" s="7" t="s">
        <v>46</v>
      </c>
      <c r="O13" s="10" t="s">
        <v>31</v>
      </c>
      <c r="P13" s="76"/>
      <c r="Q13" s="89" t="str">
        <f t="shared" si="0"/>
        <v/>
      </c>
      <c r="S13" s="18" t="s">
        <v>32</v>
      </c>
      <c r="T13" s="10" t="s">
        <v>57</v>
      </c>
      <c r="U13" s="75"/>
      <c r="V13" s="1" t="str">
        <f t="shared" si="1"/>
        <v/>
      </c>
    </row>
    <row r="14" spans="2:40">
      <c r="B14" s="7" t="s">
        <v>88</v>
      </c>
      <c r="D14" s="7" t="s">
        <v>43</v>
      </c>
      <c r="E14" s="10" t="s">
        <v>28</v>
      </c>
      <c r="F14" s="10" t="s">
        <v>25</v>
      </c>
      <c r="G14" s="76"/>
      <c r="H14" s="89" t="str">
        <f t="shared" si="2"/>
        <v/>
      </c>
      <c r="J14" s="18" t="s">
        <v>44</v>
      </c>
      <c r="K14" s="10" t="s">
        <v>45</v>
      </c>
      <c r="L14" s="10" t="s">
        <v>29</v>
      </c>
      <c r="M14" s="10" t="s">
        <v>30</v>
      </c>
      <c r="N14" s="7" t="s">
        <v>46</v>
      </c>
      <c r="O14" s="10" t="s">
        <v>31</v>
      </c>
      <c r="P14" s="76"/>
      <c r="Q14" s="89" t="str">
        <f t="shared" si="0"/>
        <v/>
      </c>
      <c r="S14" s="18" t="s">
        <v>32</v>
      </c>
      <c r="T14" s="10" t="s">
        <v>57</v>
      </c>
      <c r="U14" s="75"/>
      <c r="V14" s="1" t="str">
        <f t="shared" si="1"/>
        <v/>
      </c>
    </row>
    <row r="15" spans="2:40">
      <c r="B15" s="7" t="s">
        <v>89</v>
      </c>
      <c r="D15" s="7" t="s">
        <v>43</v>
      </c>
      <c r="E15" s="10" t="s">
        <v>28</v>
      </c>
      <c r="F15" s="10" t="s">
        <v>25</v>
      </c>
      <c r="G15" s="76"/>
      <c r="H15" s="89" t="str">
        <f t="shared" si="2"/>
        <v/>
      </c>
      <c r="J15" s="11" t="s">
        <v>44</v>
      </c>
      <c r="K15" s="8" t="s">
        <v>45</v>
      </c>
      <c r="L15" s="8" t="s">
        <v>29</v>
      </c>
      <c r="M15" s="8" t="s">
        <v>30</v>
      </c>
      <c r="N15" s="13" t="s">
        <v>46</v>
      </c>
      <c r="O15" s="8" t="s">
        <v>31</v>
      </c>
      <c r="P15" s="77"/>
      <c r="Q15" s="89" t="str">
        <f t="shared" si="0"/>
        <v/>
      </c>
      <c r="S15" s="11" t="s">
        <v>32</v>
      </c>
      <c r="T15" s="8" t="s">
        <v>57</v>
      </c>
      <c r="U15" s="75"/>
      <c r="V15" s="1" t="str">
        <f t="shared" si="1"/>
        <v/>
      </c>
    </row>
    <row r="16" spans="2:40" s="14" customFormat="1">
      <c r="B16" s="12" t="s">
        <v>120</v>
      </c>
      <c r="D16" s="12"/>
      <c r="E16" s="12"/>
      <c r="F16" s="12"/>
      <c r="G16" s="84"/>
      <c r="H16" s="89" t="str">
        <f t="shared" si="2"/>
        <v/>
      </c>
      <c r="P16" s="78"/>
      <c r="Q16" s="89"/>
      <c r="U16" s="78"/>
      <c r="V16" s="1" t="str">
        <f t="shared" si="1"/>
        <v/>
      </c>
    </row>
    <row r="17" spans="2:22">
      <c r="G17" s="79"/>
      <c r="H17" s="89" t="str">
        <f t="shared" si="2"/>
        <v/>
      </c>
      <c r="P17" s="79"/>
      <c r="U17" s="79"/>
      <c r="V17" s="1" t="str">
        <f t="shared" si="1"/>
        <v/>
      </c>
    </row>
    <row r="18" spans="2:22" ht="15">
      <c r="B18" s="4" t="s">
        <v>3</v>
      </c>
      <c r="G18" s="79"/>
      <c r="H18" s="89" t="str">
        <f t="shared" si="2"/>
        <v/>
      </c>
      <c r="P18" s="79"/>
      <c r="U18" s="79"/>
      <c r="V18" s="1" t="str">
        <f t="shared" si="1"/>
        <v/>
      </c>
    </row>
    <row r="19" spans="2:22">
      <c r="G19" s="79"/>
      <c r="H19" s="89" t="str">
        <f t="shared" si="2"/>
        <v/>
      </c>
      <c r="P19" s="79"/>
      <c r="U19" s="79"/>
      <c r="V19" s="1" t="str">
        <f t="shared" si="1"/>
        <v/>
      </c>
    </row>
    <row r="20" spans="2:22">
      <c r="B20" s="29" t="s">
        <v>90</v>
      </c>
      <c r="D20" s="7" t="s">
        <v>43</v>
      </c>
      <c r="E20" s="10" t="s">
        <v>28</v>
      </c>
      <c r="F20" s="10" t="s">
        <v>25</v>
      </c>
      <c r="G20" s="76"/>
      <c r="H20" s="89" t="str">
        <f t="shared" si="2"/>
        <v/>
      </c>
      <c r="J20" s="11" t="s">
        <v>44</v>
      </c>
      <c r="K20" s="8" t="s">
        <v>45</v>
      </c>
      <c r="L20" s="8" t="s">
        <v>29</v>
      </c>
      <c r="M20" s="8" t="s">
        <v>30</v>
      </c>
      <c r="N20" s="13" t="s">
        <v>46</v>
      </c>
      <c r="O20" s="8" t="s">
        <v>31</v>
      </c>
      <c r="P20" s="77"/>
      <c r="Q20" s="89" t="str">
        <f>IF(P20="Very Low",1,IF(P20="Low",2,IF(P20="High",3,IF(P20="Very High",4,IF(P20="","")))))</f>
        <v/>
      </c>
      <c r="S20" s="11" t="s">
        <v>32</v>
      </c>
      <c r="T20" s="8" t="s">
        <v>57</v>
      </c>
      <c r="U20" s="75"/>
      <c r="V20" s="1" t="str">
        <f t="shared" si="1"/>
        <v/>
      </c>
    </row>
    <row r="21" spans="2:22">
      <c r="B21" s="30" t="s">
        <v>91</v>
      </c>
      <c r="D21" s="7" t="s">
        <v>43</v>
      </c>
      <c r="E21" s="10" t="s">
        <v>28</v>
      </c>
      <c r="F21" s="10" t="s">
        <v>25</v>
      </c>
      <c r="G21" s="76"/>
      <c r="H21" s="89" t="str">
        <f t="shared" si="2"/>
        <v/>
      </c>
      <c r="J21" s="11" t="s">
        <v>44</v>
      </c>
      <c r="K21" s="8" t="s">
        <v>45</v>
      </c>
      <c r="L21" s="8" t="s">
        <v>29</v>
      </c>
      <c r="M21" s="8" t="s">
        <v>30</v>
      </c>
      <c r="N21" s="13" t="s">
        <v>46</v>
      </c>
      <c r="O21" s="8" t="s">
        <v>31</v>
      </c>
      <c r="P21" s="77"/>
      <c r="Q21" s="89" t="str">
        <f t="shared" ref="Q21:Q84" si="3">IF(P21="Very Low",1,IF(P21="Low",2,IF(P21="High",3,IF(P21="Very High",4,IF(P21="","")))))</f>
        <v/>
      </c>
      <c r="S21" s="11" t="s">
        <v>32</v>
      </c>
      <c r="T21" s="8" t="s">
        <v>57</v>
      </c>
      <c r="U21" s="77"/>
      <c r="V21" s="1" t="str">
        <f t="shared" si="1"/>
        <v/>
      </c>
    </row>
    <row r="22" spans="2:22">
      <c r="B22" s="30" t="s">
        <v>92</v>
      </c>
      <c r="D22" s="7" t="s">
        <v>43</v>
      </c>
      <c r="E22" s="10" t="s">
        <v>28</v>
      </c>
      <c r="F22" s="10" t="s">
        <v>25</v>
      </c>
      <c r="G22" s="76"/>
      <c r="H22" s="89" t="str">
        <f t="shared" si="2"/>
        <v/>
      </c>
      <c r="J22" s="11" t="s">
        <v>44</v>
      </c>
      <c r="K22" s="8" t="s">
        <v>45</v>
      </c>
      <c r="L22" s="8" t="s">
        <v>29</v>
      </c>
      <c r="M22" s="8" t="s">
        <v>30</v>
      </c>
      <c r="N22" s="13" t="s">
        <v>46</v>
      </c>
      <c r="O22" s="8" t="s">
        <v>31</v>
      </c>
      <c r="P22" s="77"/>
      <c r="Q22" s="89" t="str">
        <f t="shared" si="3"/>
        <v/>
      </c>
      <c r="S22" s="11" t="s">
        <v>32</v>
      </c>
      <c r="T22" s="8" t="s">
        <v>57</v>
      </c>
      <c r="U22" s="77"/>
      <c r="V22" s="1" t="str">
        <f t="shared" si="1"/>
        <v/>
      </c>
    </row>
    <row r="23" spans="2:22">
      <c r="B23" s="30" t="s">
        <v>93</v>
      </c>
      <c r="D23" s="7" t="s">
        <v>43</v>
      </c>
      <c r="E23" s="10" t="s">
        <v>28</v>
      </c>
      <c r="F23" s="10" t="s">
        <v>25</v>
      </c>
      <c r="G23" s="76"/>
      <c r="H23" s="89" t="str">
        <f t="shared" si="2"/>
        <v/>
      </c>
      <c r="J23" s="11" t="s">
        <v>44</v>
      </c>
      <c r="K23" s="8" t="s">
        <v>45</v>
      </c>
      <c r="L23" s="8" t="s">
        <v>29</v>
      </c>
      <c r="M23" s="8" t="s">
        <v>30</v>
      </c>
      <c r="N23" s="13" t="s">
        <v>46</v>
      </c>
      <c r="O23" s="8" t="s">
        <v>31</v>
      </c>
      <c r="P23" s="77"/>
      <c r="Q23" s="89" t="str">
        <f t="shared" si="3"/>
        <v/>
      </c>
      <c r="S23" s="11" t="s">
        <v>32</v>
      </c>
      <c r="T23" s="8" t="s">
        <v>57</v>
      </c>
      <c r="U23" s="77"/>
      <c r="V23" s="1" t="str">
        <f t="shared" si="1"/>
        <v/>
      </c>
    </row>
    <row r="24" spans="2:22" s="14" customFormat="1">
      <c r="B24" s="12" t="s">
        <v>120</v>
      </c>
      <c r="D24" s="12"/>
      <c r="E24" s="12"/>
      <c r="F24" s="12"/>
      <c r="G24" s="84"/>
      <c r="H24" s="89" t="str">
        <f t="shared" si="2"/>
        <v/>
      </c>
      <c r="P24" s="78"/>
      <c r="Q24" s="89" t="str">
        <f t="shared" si="3"/>
        <v/>
      </c>
      <c r="U24" s="78"/>
      <c r="V24" s="1" t="str">
        <f t="shared" si="1"/>
        <v/>
      </c>
    </row>
    <row r="25" spans="2:22">
      <c r="G25" s="79"/>
      <c r="H25" s="89" t="str">
        <f t="shared" si="2"/>
        <v/>
      </c>
      <c r="P25" s="79"/>
      <c r="Q25" s="89" t="str">
        <f t="shared" si="3"/>
        <v/>
      </c>
      <c r="U25" s="79"/>
      <c r="V25" s="1" t="str">
        <f t="shared" si="1"/>
        <v/>
      </c>
    </row>
    <row r="26" spans="2:22" ht="28">
      <c r="B26" s="31" t="s">
        <v>6</v>
      </c>
      <c r="G26" s="79"/>
      <c r="H26" s="89" t="str">
        <f t="shared" si="2"/>
        <v/>
      </c>
      <c r="P26" s="79"/>
      <c r="Q26" s="89" t="str">
        <f t="shared" si="3"/>
        <v/>
      </c>
      <c r="U26" s="79"/>
      <c r="V26" s="1" t="str">
        <f t="shared" si="1"/>
        <v/>
      </c>
    </row>
    <row r="27" spans="2:22">
      <c r="G27" s="79"/>
      <c r="H27" s="89" t="str">
        <f t="shared" si="2"/>
        <v/>
      </c>
      <c r="P27" s="79"/>
      <c r="Q27" s="89" t="str">
        <f t="shared" si="3"/>
        <v/>
      </c>
      <c r="U27" s="79"/>
      <c r="V27" s="1" t="str">
        <f t="shared" si="1"/>
        <v/>
      </c>
    </row>
    <row r="28" spans="2:22" ht="15">
      <c r="B28" s="32" t="s">
        <v>7</v>
      </c>
      <c r="G28" s="79"/>
      <c r="H28" s="89" t="str">
        <f t="shared" si="2"/>
        <v/>
      </c>
      <c r="P28" s="79"/>
      <c r="Q28" s="89" t="str">
        <f t="shared" si="3"/>
        <v/>
      </c>
      <c r="U28" s="79"/>
      <c r="V28" s="1" t="str">
        <f t="shared" si="1"/>
        <v/>
      </c>
    </row>
    <row r="29" spans="2:22">
      <c r="G29" s="79"/>
      <c r="H29" s="89" t="str">
        <f t="shared" si="2"/>
        <v/>
      </c>
      <c r="P29" s="79"/>
      <c r="Q29" s="89" t="str">
        <f t="shared" si="3"/>
        <v/>
      </c>
      <c r="U29" s="79"/>
      <c r="V29" s="1" t="str">
        <f t="shared" si="1"/>
        <v/>
      </c>
    </row>
    <row r="30" spans="2:22">
      <c r="B30" s="33" t="s">
        <v>94</v>
      </c>
      <c r="D30" s="37" t="s">
        <v>43</v>
      </c>
      <c r="E30" s="38" t="s">
        <v>28</v>
      </c>
      <c r="F30" s="38" t="s">
        <v>25</v>
      </c>
      <c r="G30" s="85"/>
      <c r="H30" s="89" t="str">
        <f t="shared" si="2"/>
        <v/>
      </c>
      <c r="I30" s="89"/>
      <c r="J30" s="39" t="s">
        <v>44</v>
      </c>
      <c r="K30" s="40" t="s">
        <v>45</v>
      </c>
      <c r="L30" s="40" t="s">
        <v>29</v>
      </c>
      <c r="M30" s="40" t="s">
        <v>30</v>
      </c>
      <c r="N30" s="41" t="s">
        <v>46</v>
      </c>
      <c r="O30" s="40" t="s">
        <v>31</v>
      </c>
      <c r="P30" s="80"/>
      <c r="Q30" s="89" t="str">
        <f t="shared" si="3"/>
        <v/>
      </c>
      <c r="S30" s="39" t="s">
        <v>32</v>
      </c>
      <c r="T30" s="40" t="s">
        <v>57</v>
      </c>
      <c r="U30" s="91"/>
      <c r="V30" s="1" t="str">
        <f t="shared" si="1"/>
        <v/>
      </c>
    </row>
    <row r="31" spans="2:22">
      <c r="B31" s="34" t="s">
        <v>83</v>
      </c>
      <c r="D31" s="37" t="s">
        <v>43</v>
      </c>
      <c r="E31" s="38" t="s">
        <v>28</v>
      </c>
      <c r="F31" s="38" t="s">
        <v>25</v>
      </c>
      <c r="G31" s="85"/>
      <c r="H31" s="89" t="str">
        <f t="shared" si="2"/>
        <v/>
      </c>
      <c r="I31" s="89"/>
      <c r="J31" s="39" t="s">
        <v>44</v>
      </c>
      <c r="K31" s="40" t="s">
        <v>45</v>
      </c>
      <c r="L31" s="40" t="s">
        <v>29</v>
      </c>
      <c r="M31" s="40" t="s">
        <v>30</v>
      </c>
      <c r="N31" s="41" t="s">
        <v>46</v>
      </c>
      <c r="O31" s="40" t="s">
        <v>31</v>
      </c>
      <c r="P31" s="80"/>
      <c r="Q31" s="89" t="str">
        <f t="shared" si="3"/>
        <v/>
      </c>
      <c r="S31" s="39" t="s">
        <v>32</v>
      </c>
      <c r="T31" s="40" t="s">
        <v>57</v>
      </c>
      <c r="U31" s="91"/>
      <c r="V31" s="1" t="str">
        <f t="shared" si="1"/>
        <v/>
      </c>
    </row>
    <row r="32" spans="2:22">
      <c r="B32" s="34" t="s">
        <v>95</v>
      </c>
      <c r="D32" s="37" t="s">
        <v>43</v>
      </c>
      <c r="E32" s="38" t="s">
        <v>28</v>
      </c>
      <c r="F32" s="38" t="s">
        <v>25</v>
      </c>
      <c r="G32" s="85"/>
      <c r="H32" s="89" t="str">
        <f t="shared" si="2"/>
        <v/>
      </c>
      <c r="I32" s="89"/>
      <c r="J32" s="39" t="s">
        <v>44</v>
      </c>
      <c r="K32" s="40" t="s">
        <v>45</v>
      </c>
      <c r="L32" s="40" t="s">
        <v>29</v>
      </c>
      <c r="M32" s="40" t="s">
        <v>30</v>
      </c>
      <c r="N32" s="41" t="s">
        <v>46</v>
      </c>
      <c r="O32" s="40" t="s">
        <v>31</v>
      </c>
      <c r="P32" s="80"/>
      <c r="Q32" s="89" t="str">
        <f t="shared" si="3"/>
        <v/>
      </c>
      <c r="S32" s="39" t="s">
        <v>32</v>
      </c>
      <c r="T32" s="40" t="s">
        <v>57</v>
      </c>
      <c r="U32" s="91"/>
      <c r="V32" s="1" t="str">
        <f t="shared" si="1"/>
        <v/>
      </c>
    </row>
    <row r="33" spans="2:22">
      <c r="B33" s="34" t="s">
        <v>96</v>
      </c>
      <c r="D33" s="37" t="s">
        <v>43</v>
      </c>
      <c r="E33" s="38" t="s">
        <v>28</v>
      </c>
      <c r="F33" s="38" t="s">
        <v>25</v>
      </c>
      <c r="G33" s="85"/>
      <c r="H33" s="89" t="str">
        <f t="shared" si="2"/>
        <v/>
      </c>
      <c r="I33" s="89"/>
      <c r="J33" s="39" t="s">
        <v>44</v>
      </c>
      <c r="K33" s="40" t="s">
        <v>45</v>
      </c>
      <c r="L33" s="40" t="s">
        <v>29</v>
      </c>
      <c r="M33" s="40" t="s">
        <v>30</v>
      </c>
      <c r="N33" s="41" t="s">
        <v>46</v>
      </c>
      <c r="O33" s="40" t="s">
        <v>31</v>
      </c>
      <c r="P33" s="80"/>
      <c r="Q33" s="89" t="str">
        <f t="shared" si="3"/>
        <v/>
      </c>
      <c r="S33" s="39" t="s">
        <v>32</v>
      </c>
      <c r="T33" s="40" t="s">
        <v>57</v>
      </c>
      <c r="U33" s="91"/>
      <c r="V33" s="1" t="str">
        <f t="shared" si="1"/>
        <v/>
      </c>
    </row>
    <row r="34" spans="2:22">
      <c r="B34" s="34" t="s">
        <v>97</v>
      </c>
      <c r="D34" s="37" t="s">
        <v>43</v>
      </c>
      <c r="E34" s="38" t="s">
        <v>28</v>
      </c>
      <c r="F34" s="38" t="s">
        <v>25</v>
      </c>
      <c r="G34" s="85"/>
      <c r="H34" s="89" t="str">
        <f t="shared" si="2"/>
        <v/>
      </c>
      <c r="I34" s="89"/>
      <c r="J34" s="39" t="s">
        <v>44</v>
      </c>
      <c r="K34" s="40" t="s">
        <v>45</v>
      </c>
      <c r="L34" s="40" t="s">
        <v>29</v>
      </c>
      <c r="M34" s="40" t="s">
        <v>30</v>
      </c>
      <c r="N34" s="41" t="s">
        <v>46</v>
      </c>
      <c r="O34" s="40" t="s">
        <v>31</v>
      </c>
      <c r="P34" s="80"/>
      <c r="Q34" s="89" t="str">
        <f t="shared" si="3"/>
        <v/>
      </c>
      <c r="S34" s="39" t="s">
        <v>32</v>
      </c>
      <c r="T34" s="40" t="s">
        <v>57</v>
      </c>
      <c r="U34" s="91"/>
      <c r="V34" s="1" t="str">
        <f t="shared" si="1"/>
        <v/>
      </c>
    </row>
    <row r="35" spans="2:22">
      <c r="B35" s="35" t="s">
        <v>98</v>
      </c>
      <c r="D35" s="37" t="s">
        <v>43</v>
      </c>
      <c r="E35" s="38" t="s">
        <v>28</v>
      </c>
      <c r="F35" s="38" t="s">
        <v>25</v>
      </c>
      <c r="G35" s="85"/>
      <c r="H35" s="89" t="str">
        <f t="shared" si="2"/>
        <v/>
      </c>
      <c r="I35" s="89"/>
      <c r="J35" s="39" t="s">
        <v>44</v>
      </c>
      <c r="K35" s="40" t="s">
        <v>45</v>
      </c>
      <c r="L35" s="40" t="s">
        <v>29</v>
      </c>
      <c r="M35" s="40" t="s">
        <v>30</v>
      </c>
      <c r="N35" s="41" t="s">
        <v>46</v>
      </c>
      <c r="O35" s="40" t="s">
        <v>31</v>
      </c>
      <c r="P35" s="80"/>
      <c r="Q35" s="89" t="str">
        <f t="shared" si="3"/>
        <v/>
      </c>
      <c r="S35" s="39" t="s">
        <v>32</v>
      </c>
      <c r="T35" s="40" t="s">
        <v>57</v>
      </c>
      <c r="U35" s="91"/>
      <c r="V35" s="1" t="str">
        <f t="shared" si="1"/>
        <v/>
      </c>
    </row>
    <row r="36" spans="2:22" s="14" customFormat="1">
      <c r="B36" s="12" t="s">
        <v>120</v>
      </c>
      <c r="D36" s="12"/>
      <c r="E36" s="12"/>
      <c r="F36" s="12"/>
      <c r="G36" s="84"/>
      <c r="H36" s="89" t="str">
        <f t="shared" si="2"/>
        <v/>
      </c>
      <c r="P36" s="78"/>
      <c r="Q36" s="89" t="str">
        <f t="shared" si="3"/>
        <v/>
      </c>
      <c r="U36" s="78"/>
      <c r="V36" s="1" t="str">
        <f t="shared" si="1"/>
        <v/>
      </c>
    </row>
    <row r="37" spans="2:22">
      <c r="G37" s="79"/>
      <c r="H37" s="89" t="str">
        <f t="shared" si="2"/>
        <v/>
      </c>
      <c r="P37" s="79"/>
      <c r="Q37" s="89" t="str">
        <f t="shared" si="3"/>
        <v/>
      </c>
      <c r="U37" s="79"/>
      <c r="V37" s="1" t="str">
        <f t="shared" si="1"/>
        <v/>
      </c>
    </row>
    <row r="38" spans="2:22" ht="15">
      <c r="B38" s="32" t="s">
        <v>8</v>
      </c>
      <c r="G38" s="79"/>
      <c r="H38" s="89" t="str">
        <f t="shared" si="2"/>
        <v/>
      </c>
      <c r="P38" s="79"/>
      <c r="Q38" s="89" t="str">
        <f t="shared" si="3"/>
        <v/>
      </c>
      <c r="U38" s="79"/>
      <c r="V38" s="1" t="str">
        <f t="shared" si="1"/>
        <v/>
      </c>
    </row>
    <row r="39" spans="2:22">
      <c r="G39" s="79"/>
      <c r="H39" s="89" t="str">
        <f t="shared" si="2"/>
        <v/>
      </c>
      <c r="P39" s="79"/>
      <c r="Q39" s="89" t="str">
        <f t="shared" si="3"/>
        <v/>
      </c>
      <c r="U39" s="79"/>
      <c r="V39" s="1" t="str">
        <f t="shared" si="1"/>
        <v/>
      </c>
    </row>
    <row r="40" spans="2:22">
      <c r="B40" s="36" t="s">
        <v>99</v>
      </c>
      <c r="D40" s="37" t="s">
        <v>43</v>
      </c>
      <c r="E40" s="38" t="s">
        <v>28</v>
      </c>
      <c r="F40" s="38" t="s">
        <v>25</v>
      </c>
      <c r="G40" s="85"/>
      <c r="H40" s="89" t="str">
        <f t="shared" si="2"/>
        <v/>
      </c>
      <c r="I40" s="89"/>
      <c r="J40" s="39" t="s">
        <v>44</v>
      </c>
      <c r="K40" s="40" t="s">
        <v>45</v>
      </c>
      <c r="L40" s="40" t="s">
        <v>29</v>
      </c>
      <c r="M40" s="40" t="s">
        <v>30</v>
      </c>
      <c r="N40" s="41" t="s">
        <v>46</v>
      </c>
      <c r="O40" s="40" t="s">
        <v>31</v>
      </c>
      <c r="P40" s="80"/>
      <c r="Q40" s="89" t="str">
        <f t="shared" si="3"/>
        <v/>
      </c>
      <c r="S40" s="39" t="s">
        <v>32</v>
      </c>
      <c r="T40" s="40" t="s">
        <v>57</v>
      </c>
      <c r="U40" s="91"/>
      <c r="V40" s="1" t="str">
        <f t="shared" si="1"/>
        <v/>
      </c>
    </row>
    <row r="41" spans="2:22" s="14" customFormat="1">
      <c r="B41" s="12" t="s">
        <v>120</v>
      </c>
      <c r="D41" s="12"/>
      <c r="E41" s="12"/>
      <c r="F41" s="12"/>
      <c r="G41" s="84"/>
      <c r="H41" s="89" t="str">
        <f t="shared" si="2"/>
        <v/>
      </c>
      <c r="P41" s="78"/>
      <c r="Q41" s="89" t="str">
        <f t="shared" si="3"/>
        <v/>
      </c>
      <c r="U41" s="78"/>
      <c r="V41" s="1" t="str">
        <f t="shared" si="1"/>
        <v/>
      </c>
    </row>
    <row r="42" spans="2:22">
      <c r="G42" s="79"/>
      <c r="H42" s="89" t="str">
        <f t="shared" si="2"/>
        <v/>
      </c>
      <c r="P42" s="79"/>
      <c r="Q42" s="89" t="str">
        <f t="shared" si="3"/>
        <v/>
      </c>
      <c r="U42" s="79"/>
      <c r="V42" s="1" t="str">
        <f t="shared" si="1"/>
        <v/>
      </c>
    </row>
    <row r="43" spans="2:22" ht="28">
      <c r="B43" s="42" t="s">
        <v>9</v>
      </c>
      <c r="G43" s="79"/>
      <c r="H43" s="89" t="str">
        <f t="shared" si="2"/>
        <v/>
      </c>
      <c r="P43" s="79"/>
      <c r="Q43" s="89" t="str">
        <f t="shared" si="3"/>
        <v/>
      </c>
      <c r="U43" s="79"/>
      <c r="V43" s="1" t="str">
        <f t="shared" si="1"/>
        <v/>
      </c>
    </row>
    <row r="44" spans="2:22">
      <c r="G44" s="79"/>
      <c r="H44" s="89" t="str">
        <f t="shared" si="2"/>
        <v/>
      </c>
      <c r="P44" s="79"/>
      <c r="Q44" s="89" t="str">
        <f t="shared" si="3"/>
        <v/>
      </c>
      <c r="U44" s="79"/>
      <c r="V44" s="1" t="str">
        <f t="shared" si="1"/>
        <v/>
      </c>
    </row>
    <row r="45" spans="2:22" ht="15">
      <c r="B45" s="43" t="s">
        <v>11</v>
      </c>
      <c r="G45" s="79"/>
      <c r="H45" s="89" t="str">
        <f t="shared" si="2"/>
        <v/>
      </c>
      <c r="P45" s="79"/>
      <c r="Q45" s="89" t="str">
        <f t="shared" si="3"/>
        <v/>
      </c>
      <c r="U45" s="79"/>
      <c r="V45" s="1" t="str">
        <f t="shared" si="1"/>
        <v/>
      </c>
    </row>
    <row r="46" spans="2:22">
      <c r="G46" s="79"/>
      <c r="H46" s="89" t="str">
        <f t="shared" si="2"/>
        <v/>
      </c>
      <c r="P46" s="79"/>
      <c r="Q46" s="89" t="str">
        <f t="shared" si="3"/>
        <v/>
      </c>
      <c r="U46" s="79"/>
      <c r="V46" s="1" t="str">
        <f t="shared" si="1"/>
        <v/>
      </c>
    </row>
    <row r="47" spans="2:22">
      <c r="B47" s="45" t="s">
        <v>100</v>
      </c>
      <c r="D47" s="44" t="s">
        <v>43</v>
      </c>
      <c r="E47" s="47" t="s">
        <v>28</v>
      </c>
      <c r="F47" s="47" t="s">
        <v>25</v>
      </c>
      <c r="G47" s="86"/>
      <c r="H47" s="89" t="str">
        <f t="shared" si="2"/>
        <v/>
      </c>
      <c r="I47" s="89"/>
      <c r="J47" s="48" t="s">
        <v>44</v>
      </c>
      <c r="K47" s="49" t="s">
        <v>45</v>
      </c>
      <c r="L47" s="49" t="s">
        <v>29</v>
      </c>
      <c r="M47" s="49" t="s">
        <v>30</v>
      </c>
      <c r="N47" s="50" t="s">
        <v>46</v>
      </c>
      <c r="O47" s="49" t="s">
        <v>31</v>
      </c>
      <c r="P47" s="81"/>
      <c r="Q47" s="89" t="str">
        <f t="shared" si="3"/>
        <v/>
      </c>
      <c r="S47" s="48" t="s">
        <v>32</v>
      </c>
      <c r="T47" s="49" t="s">
        <v>57</v>
      </c>
      <c r="U47" s="92"/>
      <c r="V47" s="1" t="str">
        <f t="shared" si="1"/>
        <v/>
      </c>
    </row>
    <row r="48" spans="2:22">
      <c r="B48" s="46" t="s">
        <v>101</v>
      </c>
      <c r="D48" s="44" t="s">
        <v>43</v>
      </c>
      <c r="E48" s="47" t="s">
        <v>28</v>
      </c>
      <c r="F48" s="47" t="s">
        <v>25</v>
      </c>
      <c r="G48" s="86"/>
      <c r="H48" s="89" t="str">
        <f t="shared" si="2"/>
        <v/>
      </c>
      <c r="I48" s="89"/>
      <c r="J48" s="48" t="s">
        <v>44</v>
      </c>
      <c r="K48" s="49" t="s">
        <v>45</v>
      </c>
      <c r="L48" s="49" t="s">
        <v>29</v>
      </c>
      <c r="M48" s="49" t="s">
        <v>30</v>
      </c>
      <c r="N48" s="50" t="s">
        <v>46</v>
      </c>
      <c r="O48" s="49" t="s">
        <v>31</v>
      </c>
      <c r="P48" s="81"/>
      <c r="Q48" s="89" t="str">
        <f t="shared" si="3"/>
        <v/>
      </c>
      <c r="S48" s="48" t="s">
        <v>32</v>
      </c>
      <c r="T48" s="49" t="s">
        <v>57</v>
      </c>
      <c r="U48" s="92"/>
      <c r="V48" s="1" t="str">
        <f t="shared" si="1"/>
        <v/>
      </c>
    </row>
    <row r="49" spans="2:22">
      <c r="B49" s="46" t="s">
        <v>102</v>
      </c>
      <c r="D49" s="44" t="s">
        <v>43</v>
      </c>
      <c r="E49" s="47" t="s">
        <v>28</v>
      </c>
      <c r="F49" s="47" t="s">
        <v>25</v>
      </c>
      <c r="G49" s="86"/>
      <c r="H49" s="89" t="str">
        <f t="shared" si="2"/>
        <v/>
      </c>
      <c r="I49" s="89"/>
      <c r="J49" s="48" t="s">
        <v>44</v>
      </c>
      <c r="K49" s="49" t="s">
        <v>45</v>
      </c>
      <c r="L49" s="49" t="s">
        <v>29</v>
      </c>
      <c r="M49" s="49" t="s">
        <v>30</v>
      </c>
      <c r="N49" s="50" t="s">
        <v>46</v>
      </c>
      <c r="O49" s="49" t="s">
        <v>31</v>
      </c>
      <c r="P49" s="81"/>
      <c r="Q49" s="89" t="str">
        <f t="shared" si="3"/>
        <v/>
      </c>
      <c r="S49" s="48" t="s">
        <v>32</v>
      </c>
      <c r="T49" s="49" t="s">
        <v>57</v>
      </c>
      <c r="U49" s="92"/>
      <c r="V49" s="1" t="str">
        <f t="shared" si="1"/>
        <v/>
      </c>
    </row>
    <row r="50" spans="2:22">
      <c r="B50" s="46" t="s">
        <v>103</v>
      </c>
      <c r="D50" s="44" t="s">
        <v>43</v>
      </c>
      <c r="E50" s="47" t="s">
        <v>28</v>
      </c>
      <c r="F50" s="47" t="s">
        <v>25</v>
      </c>
      <c r="G50" s="86"/>
      <c r="H50" s="89" t="str">
        <f t="shared" si="2"/>
        <v/>
      </c>
      <c r="I50" s="89"/>
      <c r="J50" s="48" t="s">
        <v>44</v>
      </c>
      <c r="K50" s="49" t="s">
        <v>45</v>
      </c>
      <c r="L50" s="49" t="s">
        <v>29</v>
      </c>
      <c r="M50" s="49" t="s">
        <v>30</v>
      </c>
      <c r="N50" s="50" t="s">
        <v>46</v>
      </c>
      <c r="O50" s="49" t="s">
        <v>31</v>
      </c>
      <c r="P50" s="81"/>
      <c r="Q50" s="89" t="str">
        <f t="shared" si="3"/>
        <v/>
      </c>
      <c r="S50" s="48" t="s">
        <v>32</v>
      </c>
      <c r="T50" s="49" t="s">
        <v>57</v>
      </c>
      <c r="U50" s="92"/>
      <c r="V50" s="1" t="str">
        <f t="shared" si="1"/>
        <v/>
      </c>
    </row>
    <row r="51" spans="2:22" s="14" customFormat="1">
      <c r="B51" s="12" t="s">
        <v>120</v>
      </c>
      <c r="D51" s="12"/>
      <c r="E51" s="12"/>
      <c r="F51" s="12"/>
      <c r="G51" s="84"/>
      <c r="H51" s="89" t="str">
        <f t="shared" si="2"/>
        <v/>
      </c>
      <c r="P51" s="78"/>
      <c r="Q51" s="89" t="str">
        <f t="shared" si="3"/>
        <v/>
      </c>
      <c r="U51" s="78"/>
      <c r="V51" s="1" t="str">
        <f t="shared" si="1"/>
        <v/>
      </c>
    </row>
    <row r="52" spans="2:22">
      <c r="G52" s="79"/>
      <c r="H52" s="89" t="str">
        <f t="shared" si="2"/>
        <v/>
      </c>
      <c r="I52" s="89"/>
      <c r="P52" s="79"/>
      <c r="Q52" s="89" t="str">
        <f t="shared" si="3"/>
        <v/>
      </c>
      <c r="U52" s="79"/>
      <c r="V52" s="1" t="str">
        <f t="shared" si="1"/>
        <v/>
      </c>
    </row>
    <row r="53" spans="2:22" ht="15">
      <c r="B53" s="43" t="s">
        <v>10</v>
      </c>
      <c r="G53" s="79"/>
      <c r="H53" s="89" t="str">
        <f t="shared" si="2"/>
        <v/>
      </c>
      <c r="I53" s="89"/>
      <c r="P53" s="79"/>
      <c r="Q53" s="89" t="str">
        <f t="shared" si="3"/>
        <v/>
      </c>
      <c r="U53" s="79"/>
      <c r="V53" s="1" t="str">
        <f t="shared" si="1"/>
        <v/>
      </c>
    </row>
    <row r="54" spans="2:22">
      <c r="G54" s="79"/>
      <c r="H54" s="89" t="str">
        <f t="shared" si="2"/>
        <v/>
      </c>
      <c r="I54" s="89"/>
      <c r="P54" s="79"/>
      <c r="Q54" s="89" t="str">
        <f t="shared" si="3"/>
        <v/>
      </c>
      <c r="U54" s="79"/>
      <c r="V54" s="1" t="str">
        <f t="shared" si="1"/>
        <v/>
      </c>
    </row>
    <row r="55" spans="2:22">
      <c r="B55" s="45" t="s">
        <v>104</v>
      </c>
      <c r="D55" s="44" t="s">
        <v>43</v>
      </c>
      <c r="E55" s="47" t="s">
        <v>28</v>
      </c>
      <c r="F55" s="47" t="s">
        <v>25</v>
      </c>
      <c r="G55" s="86"/>
      <c r="H55" s="89" t="str">
        <f t="shared" si="2"/>
        <v/>
      </c>
      <c r="I55" s="89"/>
      <c r="J55" s="48" t="s">
        <v>44</v>
      </c>
      <c r="K55" s="49" t="s">
        <v>45</v>
      </c>
      <c r="L55" s="49" t="s">
        <v>29</v>
      </c>
      <c r="M55" s="49" t="s">
        <v>30</v>
      </c>
      <c r="N55" s="50" t="s">
        <v>46</v>
      </c>
      <c r="O55" s="49" t="s">
        <v>31</v>
      </c>
      <c r="P55" s="81"/>
      <c r="Q55" s="89" t="str">
        <f t="shared" si="3"/>
        <v/>
      </c>
      <c r="S55" s="48" t="s">
        <v>32</v>
      </c>
      <c r="T55" s="49" t="s">
        <v>57</v>
      </c>
      <c r="U55" s="92"/>
      <c r="V55" s="1" t="str">
        <f t="shared" si="1"/>
        <v/>
      </c>
    </row>
    <row r="56" spans="2:22">
      <c r="B56" s="46" t="s">
        <v>105</v>
      </c>
      <c r="D56" s="44" t="s">
        <v>43</v>
      </c>
      <c r="E56" s="47" t="s">
        <v>28</v>
      </c>
      <c r="F56" s="47" t="s">
        <v>25</v>
      </c>
      <c r="G56" s="86"/>
      <c r="H56" s="89" t="str">
        <f t="shared" si="2"/>
        <v/>
      </c>
      <c r="I56" s="89"/>
      <c r="J56" s="48" t="s">
        <v>44</v>
      </c>
      <c r="K56" s="49" t="s">
        <v>45</v>
      </c>
      <c r="L56" s="49" t="s">
        <v>29</v>
      </c>
      <c r="M56" s="49" t="s">
        <v>30</v>
      </c>
      <c r="N56" s="50" t="s">
        <v>46</v>
      </c>
      <c r="O56" s="49" t="s">
        <v>31</v>
      </c>
      <c r="P56" s="81"/>
      <c r="Q56" s="89" t="str">
        <f t="shared" si="3"/>
        <v/>
      </c>
      <c r="S56" s="48" t="s">
        <v>32</v>
      </c>
      <c r="T56" s="49" t="s">
        <v>57</v>
      </c>
      <c r="U56" s="92"/>
      <c r="V56" s="1" t="str">
        <f t="shared" si="1"/>
        <v/>
      </c>
    </row>
    <row r="57" spans="2:22" s="14" customFormat="1">
      <c r="B57" s="12" t="s">
        <v>120</v>
      </c>
      <c r="D57" s="12"/>
      <c r="E57" s="12"/>
      <c r="F57" s="12"/>
      <c r="G57" s="84"/>
      <c r="H57" s="89" t="str">
        <f t="shared" si="2"/>
        <v/>
      </c>
      <c r="P57" s="78"/>
      <c r="Q57" s="89" t="str">
        <f t="shared" si="3"/>
        <v/>
      </c>
      <c r="U57" s="78"/>
      <c r="V57" s="1" t="str">
        <f t="shared" si="1"/>
        <v/>
      </c>
    </row>
    <row r="58" spans="2:22">
      <c r="G58" s="79"/>
      <c r="H58" s="89" t="str">
        <f t="shared" si="2"/>
        <v/>
      </c>
      <c r="I58" s="89"/>
      <c r="P58" s="79"/>
      <c r="Q58" s="89" t="str">
        <f t="shared" si="3"/>
        <v/>
      </c>
      <c r="U58" s="79"/>
      <c r="V58" s="1" t="str">
        <f t="shared" si="1"/>
        <v/>
      </c>
    </row>
    <row r="59" spans="2:22" ht="28">
      <c r="B59" s="51" t="s">
        <v>12</v>
      </c>
      <c r="G59" s="79"/>
      <c r="H59" s="89" t="str">
        <f t="shared" si="2"/>
        <v/>
      </c>
      <c r="I59" s="89"/>
      <c r="P59" s="79"/>
      <c r="Q59" s="89" t="str">
        <f t="shared" si="3"/>
        <v/>
      </c>
      <c r="U59" s="79"/>
      <c r="V59" s="1" t="str">
        <f t="shared" si="1"/>
        <v/>
      </c>
    </row>
    <row r="60" spans="2:22">
      <c r="G60" s="79"/>
      <c r="H60" s="89" t="str">
        <f t="shared" si="2"/>
        <v/>
      </c>
      <c r="I60" s="89"/>
      <c r="P60" s="79"/>
      <c r="Q60" s="89" t="str">
        <f t="shared" si="3"/>
        <v/>
      </c>
      <c r="U60" s="79"/>
      <c r="V60" s="1" t="str">
        <f t="shared" si="1"/>
        <v/>
      </c>
    </row>
    <row r="61" spans="2:22" ht="15">
      <c r="B61" s="52" t="s">
        <v>15</v>
      </c>
      <c r="G61" s="79"/>
      <c r="H61" s="89" t="str">
        <f t="shared" si="2"/>
        <v/>
      </c>
      <c r="I61" s="89"/>
      <c r="P61" s="79"/>
      <c r="Q61" s="89" t="str">
        <f t="shared" si="3"/>
        <v/>
      </c>
      <c r="U61" s="79"/>
      <c r="V61" s="1" t="str">
        <f t="shared" si="1"/>
        <v/>
      </c>
    </row>
    <row r="62" spans="2:22">
      <c r="G62" s="79"/>
      <c r="H62" s="89" t="str">
        <f t="shared" si="2"/>
        <v/>
      </c>
      <c r="I62" s="89"/>
      <c r="P62" s="79"/>
      <c r="Q62" s="89" t="str">
        <f t="shared" si="3"/>
        <v/>
      </c>
      <c r="U62" s="79"/>
      <c r="V62" s="1" t="str">
        <f t="shared" si="1"/>
        <v/>
      </c>
    </row>
    <row r="63" spans="2:22">
      <c r="B63" s="53" t="s">
        <v>106</v>
      </c>
      <c r="D63" s="56" t="s">
        <v>43</v>
      </c>
      <c r="E63" s="57" t="s">
        <v>28</v>
      </c>
      <c r="F63" s="57" t="s">
        <v>25</v>
      </c>
      <c r="G63" s="87"/>
      <c r="H63" s="89" t="str">
        <f t="shared" si="2"/>
        <v/>
      </c>
      <c r="I63" s="89"/>
      <c r="J63" s="58" t="s">
        <v>44</v>
      </c>
      <c r="K63" s="59" t="s">
        <v>45</v>
      </c>
      <c r="L63" s="59" t="s">
        <v>29</v>
      </c>
      <c r="M63" s="59" t="s">
        <v>30</v>
      </c>
      <c r="N63" s="60" t="s">
        <v>46</v>
      </c>
      <c r="O63" s="59" t="s">
        <v>31</v>
      </c>
      <c r="P63" s="82"/>
      <c r="Q63" s="89" t="str">
        <f t="shared" si="3"/>
        <v/>
      </c>
      <c r="S63" s="58" t="s">
        <v>32</v>
      </c>
      <c r="T63" s="59" t="s">
        <v>57</v>
      </c>
      <c r="U63" s="93"/>
      <c r="V63" s="1" t="str">
        <f t="shared" si="1"/>
        <v/>
      </c>
    </row>
    <row r="64" spans="2:22">
      <c r="B64" s="54" t="s">
        <v>107</v>
      </c>
      <c r="D64" s="56" t="s">
        <v>43</v>
      </c>
      <c r="E64" s="57" t="s">
        <v>28</v>
      </c>
      <c r="F64" s="57" t="s">
        <v>25</v>
      </c>
      <c r="G64" s="87"/>
      <c r="H64" s="89" t="str">
        <f t="shared" si="2"/>
        <v/>
      </c>
      <c r="I64" s="89"/>
      <c r="J64" s="58" t="s">
        <v>44</v>
      </c>
      <c r="K64" s="59" t="s">
        <v>45</v>
      </c>
      <c r="L64" s="59" t="s">
        <v>29</v>
      </c>
      <c r="M64" s="59" t="s">
        <v>30</v>
      </c>
      <c r="N64" s="60" t="s">
        <v>46</v>
      </c>
      <c r="O64" s="59" t="s">
        <v>31</v>
      </c>
      <c r="P64" s="82"/>
      <c r="Q64" s="89" t="str">
        <f t="shared" si="3"/>
        <v/>
      </c>
      <c r="S64" s="58" t="s">
        <v>32</v>
      </c>
      <c r="T64" s="59" t="s">
        <v>57</v>
      </c>
      <c r="U64" s="93"/>
      <c r="V64" s="1" t="str">
        <f t="shared" si="1"/>
        <v/>
      </c>
    </row>
    <row r="65" spans="2:22">
      <c r="B65" s="54" t="s">
        <v>108</v>
      </c>
      <c r="D65" s="56" t="s">
        <v>43</v>
      </c>
      <c r="E65" s="57" t="s">
        <v>28</v>
      </c>
      <c r="F65" s="57" t="s">
        <v>25</v>
      </c>
      <c r="G65" s="87"/>
      <c r="H65" s="89" t="str">
        <f t="shared" si="2"/>
        <v/>
      </c>
      <c r="I65" s="89"/>
      <c r="J65" s="58" t="s">
        <v>44</v>
      </c>
      <c r="K65" s="59" t="s">
        <v>45</v>
      </c>
      <c r="L65" s="59" t="s">
        <v>29</v>
      </c>
      <c r="M65" s="59" t="s">
        <v>30</v>
      </c>
      <c r="N65" s="60" t="s">
        <v>46</v>
      </c>
      <c r="O65" s="59" t="s">
        <v>31</v>
      </c>
      <c r="P65" s="82"/>
      <c r="Q65" s="89" t="str">
        <f t="shared" si="3"/>
        <v/>
      </c>
      <c r="S65" s="58" t="s">
        <v>32</v>
      </c>
      <c r="T65" s="59" t="s">
        <v>57</v>
      </c>
      <c r="U65" s="93"/>
      <c r="V65" s="1" t="str">
        <f t="shared" si="1"/>
        <v/>
      </c>
    </row>
    <row r="66" spans="2:22">
      <c r="B66" s="55" t="s">
        <v>109</v>
      </c>
      <c r="D66" s="56" t="s">
        <v>43</v>
      </c>
      <c r="E66" s="57" t="s">
        <v>28</v>
      </c>
      <c r="F66" s="57" t="s">
        <v>25</v>
      </c>
      <c r="G66" s="87"/>
      <c r="H66" s="89" t="str">
        <f t="shared" si="2"/>
        <v/>
      </c>
      <c r="I66" s="89"/>
      <c r="J66" s="58" t="s">
        <v>44</v>
      </c>
      <c r="K66" s="59" t="s">
        <v>45</v>
      </c>
      <c r="L66" s="59" t="s">
        <v>29</v>
      </c>
      <c r="M66" s="59" t="s">
        <v>30</v>
      </c>
      <c r="N66" s="60" t="s">
        <v>46</v>
      </c>
      <c r="O66" s="59" t="s">
        <v>31</v>
      </c>
      <c r="P66" s="82"/>
      <c r="Q66" s="89" t="str">
        <f t="shared" si="3"/>
        <v/>
      </c>
      <c r="S66" s="58" t="s">
        <v>32</v>
      </c>
      <c r="T66" s="59" t="s">
        <v>57</v>
      </c>
      <c r="U66" s="93"/>
      <c r="V66" s="1" t="str">
        <f t="shared" si="1"/>
        <v/>
      </c>
    </row>
    <row r="67" spans="2:22" s="14" customFormat="1">
      <c r="B67" s="12" t="s">
        <v>120</v>
      </c>
      <c r="D67" s="12"/>
      <c r="E67" s="12"/>
      <c r="F67" s="12"/>
      <c r="G67" s="84"/>
      <c r="H67" s="89" t="str">
        <f t="shared" si="2"/>
        <v/>
      </c>
      <c r="P67" s="78"/>
      <c r="Q67" s="89" t="str">
        <f t="shared" si="3"/>
        <v/>
      </c>
      <c r="U67" s="78"/>
      <c r="V67" s="1" t="str">
        <f t="shared" si="1"/>
        <v/>
      </c>
    </row>
    <row r="68" spans="2:22">
      <c r="G68" s="79"/>
      <c r="H68" s="89" t="str">
        <f t="shared" si="2"/>
        <v/>
      </c>
      <c r="I68" s="89"/>
      <c r="P68" s="79"/>
      <c r="Q68" s="89" t="str">
        <f t="shared" si="3"/>
        <v/>
      </c>
      <c r="U68" s="79"/>
      <c r="V68" s="1" t="str">
        <f t="shared" si="1"/>
        <v/>
      </c>
    </row>
    <row r="69" spans="2:22" ht="30">
      <c r="B69" s="52" t="s">
        <v>13</v>
      </c>
      <c r="G69" s="79"/>
      <c r="H69" s="89" t="str">
        <f t="shared" si="2"/>
        <v/>
      </c>
      <c r="I69" s="89"/>
      <c r="P69" s="79"/>
      <c r="Q69" s="89" t="str">
        <f t="shared" si="3"/>
        <v/>
      </c>
      <c r="U69" s="79"/>
      <c r="V69" s="1" t="str">
        <f t="shared" si="1"/>
        <v/>
      </c>
    </row>
    <row r="70" spans="2:22">
      <c r="G70" s="79"/>
      <c r="H70" s="89" t="str">
        <f t="shared" si="2"/>
        <v/>
      </c>
      <c r="I70" s="89"/>
      <c r="P70" s="79"/>
      <c r="Q70" s="89" t="str">
        <f t="shared" si="3"/>
        <v/>
      </c>
      <c r="U70" s="79"/>
      <c r="V70" s="1" t="str">
        <f t="shared" si="1"/>
        <v/>
      </c>
    </row>
    <row r="71" spans="2:22">
      <c r="B71" s="53" t="s">
        <v>110</v>
      </c>
      <c r="D71" s="56" t="s">
        <v>43</v>
      </c>
      <c r="E71" s="57" t="s">
        <v>28</v>
      </c>
      <c r="F71" s="57" t="s">
        <v>25</v>
      </c>
      <c r="G71" s="87"/>
      <c r="H71" s="89" t="str">
        <f t="shared" si="2"/>
        <v/>
      </c>
      <c r="I71" s="89"/>
      <c r="J71" s="58" t="s">
        <v>44</v>
      </c>
      <c r="K71" s="59" t="s">
        <v>45</v>
      </c>
      <c r="L71" s="59" t="s">
        <v>29</v>
      </c>
      <c r="M71" s="59" t="s">
        <v>30</v>
      </c>
      <c r="N71" s="60" t="s">
        <v>46</v>
      </c>
      <c r="O71" s="59" t="s">
        <v>31</v>
      </c>
      <c r="P71" s="82"/>
      <c r="Q71" s="89" t="str">
        <f t="shared" si="3"/>
        <v/>
      </c>
      <c r="S71" s="58" t="s">
        <v>32</v>
      </c>
      <c r="T71" s="59" t="s">
        <v>57</v>
      </c>
      <c r="U71" s="93"/>
      <c r="V71" s="1" t="str">
        <f t="shared" si="1"/>
        <v/>
      </c>
    </row>
    <row r="72" spans="2:22">
      <c r="B72" s="54" t="s">
        <v>111</v>
      </c>
      <c r="D72" s="56" t="s">
        <v>43</v>
      </c>
      <c r="E72" s="57" t="s">
        <v>28</v>
      </c>
      <c r="F72" s="57" t="s">
        <v>25</v>
      </c>
      <c r="G72" s="87"/>
      <c r="H72" s="89" t="str">
        <f t="shared" si="2"/>
        <v/>
      </c>
      <c r="I72" s="89"/>
      <c r="J72" s="58" t="s">
        <v>44</v>
      </c>
      <c r="K72" s="59" t="s">
        <v>45</v>
      </c>
      <c r="L72" s="59" t="s">
        <v>29</v>
      </c>
      <c r="M72" s="59" t="s">
        <v>30</v>
      </c>
      <c r="N72" s="60" t="s">
        <v>46</v>
      </c>
      <c r="O72" s="59" t="s">
        <v>31</v>
      </c>
      <c r="P72" s="82"/>
      <c r="Q72" s="89" t="str">
        <f t="shared" si="3"/>
        <v/>
      </c>
      <c r="S72" s="58" t="s">
        <v>32</v>
      </c>
      <c r="T72" s="59" t="s">
        <v>57</v>
      </c>
      <c r="U72" s="93"/>
      <c r="V72" s="1" t="str">
        <f t="shared" si="1"/>
        <v/>
      </c>
    </row>
    <row r="73" spans="2:22">
      <c r="B73" s="54" t="s">
        <v>112</v>
      </c>
      <c r="D73" s="56" t="s">
        <v>43</v>
      </c>
      <c r="E73" s="57" t="s">
        <v>28</v>
      </c>
      <c r="F73" s="57" t="s">
        <v>25</v>
      </c>
      <c r="G73" s="87"/>
      <c r="H73" s="89" t="str">
        <f t="shared" si="2"/>
        <v/>
      </c>
      <c r="I73" s="89"/>
      <c r="J73" s="58" t="s">
        <v>44</v>
      </c>
      <c r="K73" s="59" t="s">
        <v>45</v>
      </c>
      <c r="L73" s="59" t="s">
        <v>29</v>
      </c>
      <c r="M73" s="59" t="s">
        <v>30</v>
      </c>
      <c r="N73" s="60" t="s">
        <v>46</v>
      </c>
      <c r="O73" s="59" t="s">
        <v>31</v>
      </c>
      <c r="P73" s="82"/>
      <c r="Q73" s="89" t="str">
        <f t="shared" si="3"/>
        <v/>
      </c>
      <c r="S73" s="58" t="s">
        <v>32</v>
      </c>
      <c r="T73" s="59" t="s">
        <v>57</v>
      </c>
      <c r="U73" s="93"/>
      <c r="V73" s="1" t="str">
        <f t="shared" si="1"/>
        <v/>
      </c>
    </row>
    <row r="74" spans="2:22">
      <c r="B74" s="55" t="s">
        <v>113</v>
      </c>
      <c r="D74" s="56" t="s">
        <v>43</v>
      </c>
      <c r="E74" s="57" t="s">
        <v>28</v>
      </c>
      <c r="F74" s="57" t="s">
        <v>25</v>
      </c>
      <c r="G74" s="87"/>
      <c r="H74" s="89" t="str">
        <f t="shared" si="2"/>
        <v/>
      </c>
      <c r="I74" s="89"/>
      <c r="J74" s="58" t="s">
        <v>44</v>
      </c>
      <c r="K74" s="59" t="s">
        <v>45</v>
      </c>
      <c r="L74" s="59" t="s">
        <v>29</v>
      </c>
      <c r="M74" s="59" t="s">
        <v>30</v>
      </c>
      <c r="N74" s="60" t="s">
        <v>46</v>
      </c>
      <c r="O74" s="59" t="s">
        <v>31</v>
      </c>
      <c r="P74" s="82"/>
      <c r="Q74" s="89" t="str">
        <f t="shared" si="3"/>
        <v/>
      </c>
      <c r="S74" s="58" t="s">
        <v>32</v>
      </c>
      <c r="T74" s="59" t="s">
        <v>57</v>
      </c>
      <c r="U74" s="93"/>
      <c r="V74" s="1" t="str">
        <f t="shared" ref="V74:V90" si="4">IF(U74="Low",1,IF(U74="Moderate",2,IF(U74="Strong",3,IF(U74="",""))))</f>
        <v/>
      </c>
    </row>
    <row r="75" spans="2:22" s="14" customFormat="1">
      <c r="B75" s="12" t="s">
        <v>120</v>
      </c>
      <c r="D75" s="12"/>
      <c r="E75" s="12"/>
      <c r="F75" s="12"/>
      <c r="G75" s="84"/>
      <c r="H75" s="89" t="str">
        <f t="shared" ref="H75:H90" si="5">IF(G75="Very Low",1,IF(G75="Low",2,IF(G75="High",3,IF(G75="Very High",4,IF(G75="","")))))</f>
        <v/>
      </c>
      <c r="P75" s="78"/>
      <c r="Q75" s="89" t="str">
        <f t="shared" si="3"/>
        <v/>
      </c>
      <c r="U75" s="78"/>
      <c r="V75" s="1" t="str">
        <f t="shared" si="4"/>
        <v/>
      </c>
    </row>
    <row r="76" spans="2:22">
      <c r="G76" s="79"/>
      <c r="H76" s="89" t="str">
        <f t="shared" si="5"/>
        <v/>
      </c>
      <c r="I76" s="89"/>
      <c r="P76" s="79"/>
      <c r="Q76" s="89" t="str">
        <f t="shared" si="3"/>
        <v/>
      </c>
      <c r="U76" s="79"/>
      <c r="V76" s="1" t="str">
        <f t="shared" si="4"/>
        <v/>
      </c>
    </row>
    <row r="77" spans="2:22" ht="28">
      <c r="B77" s="61" t="s">
        <v>14</v>
      </c>
      <c r="G77" s="79"/>
      <c r="H77" s="89" t="str">
        <f t="shared" si="5"/>
        <v/>
      </c>
      <c r="I77" s="89"/>
      <c r="P77" s="79"/>
      <c r="Q77" s="89" t="str">
        <f t="shared" si="3"/>
        <v/>
      </c>
      <c r="U77" s="79"/>
      <c r="V77" s="1" t="str">
        <f t="shared" si="4"/>
        <v/>
      </c>
    </row>
    <row r="78" spans="2:22">
      <c r="G78" s="79"/>
      <c r="H78" s="89" t="str">
        <f t="shared" si="5"/>
        <v/>
      </c>
      <c r="I78" s="89"/>
      <c r="P78" s="79"/>
      <c r="Q78" s="89" t="str">
        <f t="shared" si="3"/>
        <v/>
      </c>
      <c r="U78" s="79"/>
      <c r="V78" s="1" t="str">
        <f t="shared" si="4"/>
        <v/>
      </c>
    </row>
    <row r="79" spans="2:22" ht="15">
      <c r="B79" s="62" t="s">
        <v>64</v>
      </c>
      <c r="G79" s="79"/>
      <c r="H79" s="89" t="str">
        <f t="shared" si="5"/>
        <v/>
      </c>
      <c r="I79" s="89"/>
      <c r="P79" s="79"/>
      <c r="Q79" s="89" t="str">
        <f t="shared" si="3"/>
        <v/>
      </c>
      <c r="U79" s="79"/>
      <c r="V79" s="1" t="str">
        <f t="shared" si="4"/>
        <v/>
      </c>
    </row>
    <row r="80" spans="2:22">
      <c r="G80" s="79"/>
      <c r="H80" s="89" t="str">
        <f t="shared" si="5"/>
        <v/>
      </c>
      <c r="I80" s="89"/>
      <c r="P80" s="79"/>
      <c r="Q80" s="89" t="str">
        <f t="shared" si="3"/>
        <v/>
      </c>
      <c r="U80" s="79"/>
      <c r="V80" s="1" t="str">
        <f t="shared" si="4"/>
        <v/>
      </c>
    </row>
    <row r="81" spans="2:22">
      <c r="B81" s="63" t="s">
        <v>101</v>
      </c>
      <c r="D81" s="68" t="s">
        <v>43</v>
      </c>
      <c r="E81" s="69" t="s">
        <v>28</v>
      </c>
      <c r="F81" s="69" t="s">
        <v>25</v>
      </c>
      <c r="G81" s="88"/>
      <c r="H81" s="89" t="str">
        <f t="shared" si="5"/>
        <v/>
      </c>
      <c r="I81" s="89"/>
      <c r="J81" s="70" t="s">
        <v>44</v>
      </c>
      <c r="K81" s="71" t="s">
        <v>45</v>
      </c>
      <c r="L81" s="71" t="s">
        <v>29</v>
      </c>
      <c r="M81" s="71" t="s">
        <v>30</v>
      </c>
      <c r="N81" s="72" t="s">
        <v>46</v>
      </c>
      <c r="O81" s="71" t="s">
        <v>31</v>
      </c>
      <c r="P81" s="83"/>
      <c r="Q81" s="89" t="str">
        <f t="shared" si="3"/>
        <v/>
      </c>
      <c r="S81" s="70" t="s">
        <v>32</v>
      </c>
      <c r="T81" s="71" t="s">
        <v>57</v>
      </c>
      <c r="U81" s="94"/>
      <c r="V81" s="1" t="str">
        <f t="shared" si="4"/>
        <v/>
      </c>
    </row>
    <row r="82" spans="2:22">
      <c r="B82" s="64" t="s">
        <v>114</v>
      </c>
      <c r="D82" s="68" t="s">
        <v>43</v>
      </c>
      <c r="E82" s="69" t="s">
        <v>28</v>
      </c>
      <c r="F82" s="69" t="s">
        <v>25</v>
      </c>
      <c r="G82" s="88"/>
      <c r="H82" s="89" t="str">
        <f t="shared" si="5"/>
        <v/>
      </c>
      <c r="I82" s="89"/>
      <c r="J82" s="70" t="s">
        <v>44</v>
      </c>
      <c r="K82" s="71" t="s">
        <v>45</v>
      </c>
      <c r="L82" s="71" t="s">
        <v>29</v>
      </c>
      <c r="M82" s="71" t="s">
        <v>30</v>
      </c>
      <c r="N82" s="72" t="s">
        <v>46</v>
      </c>
      <c r="O82" s="71" t="s">
        <v>31</v>
      </c>
      <c r="P82" s="83"/>
      <c r="Q82" s="89" t="str">
        <f t="shared" si="3"/>
        <v/>
      </c>
      <c r="S82" s="70" t="s">
        <v>32</v>
      </c>
      <c r="T82" s="71" t="s">
        <v>57</v>
      </c>
      <c r="U82" s="94"/>
      <c r="V82" s="1" t="str">
        <f t="shared" si="4"/>
        <v/>
      </c>
    </row>
    <row r="83" spans="2:22">
      <c r="B83" s="64" t="s">
        <v>93</v>
      </c>
      <c r="D83" s="68" t="s">
        <v>43</v>
      </c>
      <c r="E83" s="69" t="s">
        <v>28</v>
      </c>
      <c r="F83" s="69" t="s">
        <v>25</v>
      </c>
      <c r="G83" s="88"/>
      <c r="H83" s="89" t="str">
        <f t="shared" si="5"/>
        <v/>
      </c>
      <c r="I83" s="89"/>
      <c r="J83" s="70" t="s">
        <v>44</v>
      </c>
      <c r="K83" s="71" t="s">
        <v>45</v>
      </c>
      <c r="L83" s="71" t="s">
        <v>29</v>
      </c>
      <c r="M83" s="71" t="s">
        <v>30</v>
      </c>
      <c r="N83" s="72" t="s">
        <v>46</v>
      </c>
      <c r="O83" s="71" t="s">
        <v>31</v>
      </c>
      <c r="P83" s="83"/>
      <c r="Q83" s="89" t="str">
        <f t="shared" si="3"/>
        <v/>
      </c>
      <c r="S83" s="70" t="s">
        <v>32</v>
      </c>
      <c r="T83" s="71" t="s">
        <v>57</v>
      </c>
      <c r="U83" s="94"/>
      <c r="V83" s="1" t="str">
        <f t="shared" si="4"/>
        <v/>
      </c>
    </row>
    <row r="84" spans="2:22">
      <c r="B84" s="64" t="s">
        <v>115</v>
      </c>
      <c r="D84" s="68" t="s">
        <v>43</v>
      </c>
      <c r="E84" s="69" t="s">
        <v>28</v>
      </c>
      <c r="F84" s="69" t="s">
        <v>25</v>
      </c>
      <c r="G84" s="88"/>
      <c r="H84" s="89" t="str">
        <f t="shared" si="5"/>
        <v/>
      </c>
      <c r="I84" s="89"/>
      <c r="J84" s="70" t="s">
        <v>44</v>
      </c>
      <c r="K84" s="71" t="s">
        <v>45</v>
      </c>
      <c r="L84" s="71" t="s">
        <v>29</v>
      </c>
      <c r="M84" s="71" t="s">
        <v>30</v>
      </c>
      <c r="N84" s="72" t="s">
        <v>46</v>
      </c>
      <c r="O84" s="71" t="s">
        <v>31</v>
      </c>
      <c r="P84" s="83"/>
      <c r="Q84" s="89" t="str">
        <f t="shared" si="3"/>
        <v/>
      </c>
      <c r="S84" s="70" t="s">
        <v>32</v>
      </c>
      <c r="T84" s="71" t="s">
        <v>57</v>
      </c>
      <c r="U84" s="94"/>
      <c r="V84" s="1" t="str">
        <f t="shared" si="4"/>
        <v/>
      </c>
    </row>
    <row r="85" spans="2:22" s="14" customFormat="1">
      <c r="B85" s="12" t="s">
        <v>120</v>
      </c>
      <c r="D85" s="12"/>
      <c r="E85" s="12"/>
      <c r="F85" s="12"/>
      <c r="G85" s="84"/>
      <c r="H85" s="89" t="str">
        <f t="shared" si="5"/>
        <v/>
      </c>
      <c r="P85" s="78"/>
      <c r="Q85" s="89" t="str">
        <f t="shared" ref="Q85:Q90" si="6">IF(P85="Very Low",1,IF(P85="Low",2,IF(P85="High",3,IF(P85="Very High",4,IF(P85="","")))))</f>
        <v/>
      </c>
      <c r="U85" s="78"/>
      <c r="V85" s="1" t="str">
        <f t="shared" si="4"/>
        <v/>
      </c>
    </row>
    <row r="86" spans="2:22">
      <c r="B86" s="66"/>
      <c r="G86" s="79"/>
      <c r="H86" s="89" t="str">
        <f t="shared" si="5"/>
        <v/>
      </c>
      <c r="I86" s="89"/>
      <c r="P86" s="79"/>
      <c r="Q86" s="89" t="str">
        <f t="shared" si="6"/>
        <v/>
      </c>
      <c r="U86" s="79"/>
      <c r="V86" s="1" t="str">
        <f t="shared" si="4"/>
        <v/>
      </c>
    </row>
    <row r="87" spans="2:22" ht="15">
      <c r="B87" s="67" t="s">
        <v>65</v>
      </c>
      <c r="G87" s="79"/>
      <c r="H87" s="89" t="str">
        <f t="shared" si="5"/>
        <v/>
      </c>
      <c r="I87" s="89"/>
      <c r="P87" s="79"/>
      <c r="Q87" s="89" t="str">
        <f t="shared" si="6"/>
        <v/>
      </c>
      <c r="U87" s="79"/>
      <c r="V87" s="1" t="str">
        <f t="shared" si="4"/>
        <v/>
      </c>
    </row>
    <row r="88" spans="2:22">
      <c r="B88" s="66"/>
      <c r="G88" s="79"/>
      <c r="H88" s="89" t="str">
        <f t="shared" si="5"/>
        <v/>
      </c>
      <c r="I88" s="89"/>
      <c r="P88" s="79"/>
      <c r="Q88" s="89" t="str">
        <f t="shared" si="6"/>
        <v/>
      </c>
      <c r="U88" s="79"/>
      <c r="V88" s="1" t="str">
        <f t="shared" si="4"/>
        <v/>
      </c>
    </row>
    <row r="89" spans="2:22" ht="16" customHeight="1">
      <c r="B89" s="64" t="s">
        <v>116</v>
      </c>
      <c r="D89" s="68" t="s">
        <v>43</v>
      </c>
      <c r="E89" s="69" t="s">
        <v>28</v>
      </c>
      <c r="F89" s="69" t="s">
        <v>25</v>
      </c>
      <c r="G89" s="88"/>
      <c r="H89" s="89" t="str">
        <f t="shared" si="5"/>
        <v/>
      </c>
      <c r="I89" s="89"/>
      <c r="J89" s="70" t="s">
        <v>44</v>
      </c>
      <c r="K89" s="71" t="s">
        <v>45</v>
      </c>
      <c r="L89" s="71" t="s">
        <v>29</v>
      </c>
      <c r="M89" s="71" t="s">
        <v>30</v>
      </c>
      <c r="N89" s="72" t="s">
        <v>46</v>
      </c>
      <c r="O89" s="71" t="s">
        <v>31</v>
      </c>
      <c r="P89" s="83"/>
      <c r="Q89" s="89" t="str">
        <f t="shared" si="6"/>
        <v/>
      </c>
      <c r="S89" s="70" t="s">
        <v>32</v>
      </c>
      <c r="T89" s="71" t="s">
        <v>57</v>
      </c>
      <c r="U89" s="94"/>
      <c r="V89" s="1" t="str">
        <f t="shared" si="4"/>
        <v/>
      </c>
    </row>
    <row r="90" spans="2:22">
      <c r="B90" s="65" t="s">
        <v>117</v>
      </c>
      <c r="D90" s="68" t="s">
        <v>43</v>
      </c>
      <c r="E90" s="69" t="s">
        <v>28</v>
      </c>
      <c r="F90" s="69" t="s">
        <v>25</v>
      </c>
      <c r="G90" s="88"/>
      <c r="H90" s="89" t="str">
        <f t="shared" si="5"/>
        <v/>
      </c>
      <c r="I90" s="89"/>
      <c r="J90" s="70" t="s">
        <v>44</v>
      </c>
      <c r="K90" s="71" t="s">
        <v>45</v>
      </c>
      <c r="L90" s="71" t="s">
        <v>29</v>
      </c>
      <c r="M90" s="71" t="s">
        <v>30</v>
      </c>
      <c r="N90" s="72" t="s">
        <v>46</v>
      </c>
      <c r="O90" s="71" t="s">
        <v>31</v>
      </c>
      <c r="P90" s="83"/>
      <c r="Q90" s="89" t="str">
        <f t="shared" si="6"/>
        <v/>
      </c>
      <c r="S90" s="70" t="s">
        <v>32</v>
      </c>
      <c r="T90" s="71" t="s">
        <v>57</v>
      </c>
      <c r="U90" s="94"/>
      <c r="V90" s="1" t="str">
        <f t="shared" si="4"/>
        <v/>
      </c>
    </row>
    <row r="91" spans="2:22" s="14" customFormat="1">
      <c r="B91" s="12" t="s">
        <v>120</v>
      </c>
      <c r="D91" s="12"/>
      <c r="E91" s="12"/>
      <c r="F91" s="12"/>
      <c r="G91" s="15"/>
      <c r="H91" s="89"/>
    </row>
  </sheetData>
  <mergeCells count="1">
    <mergeCell ref="B2:B3"/>
  </mergeCells>
  <conditionalFormatting sqref="P9:P15 U9:U15 G9:G15">
    <cfRule type="containsText" dxfId="144" priority="112" operator="containsText" text="very high">
      <formula>NOT(ISERROR(SEARCH("very high",G9)))</formula>
    </cfRule>
    <cfRule type="containsText" dxfId="143" priority="113" operator="containsText" text="very low">
      <formula>NOT(ISERROR(SEARCH("very low",G9)))</formula>
    </cfRule>
    <cfRule type="containsText" dxfId="142" priority="114" operator="containsText" text="low">
      <formula>NOT(ISERROR(SEARCH("low",G9)))</formula>
    </cfRule>
    <cfRule type="containsText" dxfId="141" priority="115" operator="containsText" text="High">
      <formula>NOT(ISERROR(SEARCH("High",G9)))</formula>
    </cfRule>
  </conditionalFormatting>
  <conditionalFormatting sqref="G3">
    <cfRule type="containsText" dxfId="140" priority="108" operator="containsText" text="very high">
      <formula>NOT(ISERROR(SEARCH("very high",G3)))</formula>
    </cfRule>
    <cfRule type="containsText" dxfId="139" priority="109" operator="containsText" text="very low">
      <formula>NOT(ISERROR(SEARCH("very low",G3)))</formula>
    </cfRule>
    <cfRule type="containsText" dxfId="138" priority="110" operator="containsText" text="low">
      <formula>NOT(ISERROR(SEARCH("low",G3)))</formula>
    </cfRule>
    <cfRule type="containsText" dxfId="137" priority="111" operator="containsText" text="High">
      <formula>NOT(ISERROR(SEARCH("High",G3)))</formula>
    </cfRule>
  </conditionalFormatting>
  <conditionalFormatting sqref="P3">
    <cfRule type="containsText" dxfId="136" priority="104" operator="containsText" text="very high">
      <formula>NOT(ISERROR(SEARCH("very high",P3)))</formula>
    </cfRule>
    <cfRule type="containsText" dxfId="135" priority="105" operator="containsText" text="very low">
      <formula>NOT(ISERROR(SEARCH("very low",P3)))</formula>
    </cfRule>
    <cfRule type="containsText" dxfId="134" priority="106" operator="containsText" text="low">
      <formula>NOT(ISERROR(SEARCH("low",P3)))</formula>
    </cfRule>
    <cfRule type="containsText" dxfId="133" priority="107" operator="containsText" text="High">
      <formula>NOT(ISERROR(SEARCH("High",P3)))</formula>
    </cfRule>
  </conditionalFormatting>
  <conditionalFormatting sqref="AJ3">
    <cfRule type="containsText" dxfId="132" priority="80" operator="containsText" text="very high">
      <formula>NOT(ISERROR(SEARCH("very high",AJ3)))</formula>
    </cfRule>
    <cfRule type="containsText" dxfId="131" priority="81" operator="containsText" text="very low">
      <formula>NOT(ISERROR(SEARCH("very low",AJ3)))</formula>
    </cfRule>
    <cfRule type="containsText" dxfId="130" priority="82" operator="containsText" text="low">
      <formula>NOT(ISERROR(SEARCH("low",AJ3)))</formula>
    </cfRule>
    <cfRule type="containsText" dxfId="129" priority="83" operator="containsText" text="High">
      <formula>NOT(ISERROR(SEARCH("High",AJ3)))</formula>
    </cfRule>
  </conditionalFormatting>
  <conditionalFormatting sqref="V3">
    <cfRule type="containsText" dxfId="128" priority="100" operator="containsText" text="very high">
      <formula>NOT(ISERROR(SEARCH("very high",V3)))</formula>
    </cfRule>
    <cfRule type="containsText" dxfId="127" priority="101" operator="containsText" text="very low">
      <formula>NOT(ISERROR(SEARCH("very low",V3)))</formula>
    </cfRule>
    <cfRule type="containsText" dxfId="126" priority="102" operator="containsText" text="low">
      <formula>NOT(ISERROR(SEARCH("low",V3)))</formula>
    </cfRule>
    <cfRule type="containsText" dxfId="125" priority="103" operator="containsText" text="High">
      <formula>NOT(ISERROR(SEARCH("High",V3)))</formula>
    </cfRule>
  </conditionalFormatting>
  <conditionalFormatting sqref="AB9">
    <cfRule type="containsText" dxfId="124" priority="96" operator="containsText" text="very high">
      <formula>NOT(ISERROR(SEARCH("very high",AB9)))</formula>
    </cfRule>
    <cfRule type="containsText" dxfId="123" priority="97" operator="containsText" text="very low">
      <formula>NOT(ISERROR(SEARCH("very low",AB9)))</formula>
    </cfRule>
    <cfRule type="containsText" dxfId="122" priority="98" operator="containsText" text="low">
      <formula>NOT(ISERROR(SEARCH("low",AB9)))</formula>
    </cfRule>
    <cfRule type="containsText" dxfId="121" priority="99" operator="containsText" text="High">
      <formula>NOT(ISERROR(SEARCH("High",AB9)))</formula>
    </cfRule>
  </conditionalFormatting>
  <conditionalFormatting sqref="AJ9">
    <cfRule type="containsText" dxfId="120" priority="92" operator="containsText" text="very high">
      <formula>NOT(ISERROR(SEARCH("very high",AJ9)))</formula>
    </cfRule>
    <cfRule type="containsText" dxfId="119" priority="93" operator="containsText" text="very low">
      <formula>NOT(ISERROR(SEARCH("very low",AJ9)))</formula>
    </cfRule>
    <cfRule type="containsText" dxfId="118" priority="94" operator="containsText" text="low">
      <formula>NOT(ISERROR(SEARCH("low",AJ9)))</formula>
    </cfRule>
    <cfRule type="containsText" dxfId="117" priority="95" operator="containsText" text="High">
      <formula>NOT(ISERROR(SEARCH("High",AJ9)))</formula>
    </cfRule>
  </conditionalFormatting>
  <conditionalFormatting sqref="AN9">
    <cfRule type="containsText" dxfId="116" priority="88" operator="containsText" text="very high">
      <formula>NOT(ISERROR(SEARCH("very high",AN9)))</formula>
    </cfRule>
    <cfRule type="containsText" dxfId="115" priority="89" operator="containsText" text="very low">
      <formula>NOT(ISERROR(SEARCH("very low",AN9)))</formula>
    </cfRule>
    <cfRule type="containsText" dxfId="114" priority="90" operator="containsText" text="low">
      <formula>NOT(ISERROR(SEARCH("low",AN9)))</formula>
    </cfRule>
    <cfRule type="containsText" dxfId="113" priority="91" operator="containsText" text="High">
      <formula>NOT(ISERROR(SEARCH("High",AN9)))</formula>
    </cfRule>
  </conditionalFormatting>
  <conditionalFormatting sqref="AB3">
    <cfRule type="containsText" dxfId="112" priority="84" operator="containsText" text="very high">
      <formula>NOT(ISERROR(SEARCH("very high",AB3)))</formula>
    </cfRule>
    <cfRule type="containsText" dxfId="111" priority="85" operator="containsText" text="very low">
      <formula>NOT(ISERROR(SEARCH("very low",AB3)))</formula>
    </cfRule>
    <cfRule type="containsText" dxfId="110" priority="86" operator="containsText" text="low">
      <formula>NOT(ISERROR(SEARCH("low",AB3)))</formula>
    </cfRule>
    <cfRule type="containsText" dxfId="109" priority="87" operator="containsText" text="High">
      <formula>NOT(ISERROR(SEARCH("High",AB3)))</formula>
    </cfRule>
  </conditionalFormatting>
  <conditionalFormatting sqref="AN3">
    <cfRule type="containsText" dxfId="108" priority="76" operator="containsText" text="very high">
      <formula>NOT(ISERROR(SEARCH("very high",AN3)))</formula>
    </cfRule>
    <cfRule type="containsText" dxfId="107" priority="77" operator="containsText" text="very low">
      <formula>NOT(ISERROR(SEARCH("very low",AN3)))</formula>
    </cfRule>
    <cfRule type="containsText" dxfId="106" priority="78" operator="containsText" text="low">
      <formula>NOT(ISERROR(SEARCH("low",AN3)))</formula>
    </cfRule>
    <cfRule type="containsText" dxfId="105" priority="79" operator="containsText" text="High">
      <formula>NOT(ISERROR(SEARCH("High",AN3)))</formula>
    </cfRule>
  </conditionalFormatting>
  <conditionalFormatting sqref="G20:G23 P20:P23 U21:U23">
    <cfRule type="containsText" dxfId="104" priority="72" operator="containsText" text="very high">
      <formula>NOT(ISERROR(SEARCH("very high",G20)))</formula>
    </cfRule>
    <cfRule type="containsText" dxfId="103" priority="73" operator="containsText" text="very low">
      <formula>NOT(ISERROR(SEARCH("very low",G20)))</formula>
    </cfRule>
    <cfRule type="containsText" dxfId="102" priority="74" operator="containsText" text="low">
      <formula>NOT(ISERROR(SEARCH("low",G20)))</formula>
    </cfRule>
    <cfRule type="containsText" dxfId="101" priority="75" operator="containsText" text="High">
      <formula>NOT(ISERROR(SEARCH("High",G20)))</formula>
    </cfRule>
  </conditionalFormatting>
  <conditionalFormatting sqref="G30:G35 P30:P35">
    <cfRule type="containsText" dxfId="100" priority="68" operator="containsText" text="very high">
      <formula>NOT(ISERROR(SEARCH("very high",G30)))</formula>
    </cfRule>
    <cfRule type="containsText" dxfId="99" priority="69" operator="containsText" text="very low">
      <formula>NOT(ISERROR(SEARCH("very low",G30)))</formula>
    </cfRule>
    <cfRule type="containsText" dxfId="98" priority="70" operator="containsText" text="low">
      <formula>NOT(ISERROR(SEARCH("low",G30)))</formula>
    </cfRule>
    <cfRule type="containsText" dxfId="97" priority="71" operator="containsText" text="High">
      <formula>NOT(ISERROR(SEARCH("High",G30)))</formula>
    </cfRule>
  </conditionalFormatting>
  <conditionalFormatting sqref="G40 P40">
    <cfRule type="containsText" dxfId="96" priority="64" operator="containsText" text="very high">
      <formula>NOT(ISERROR(SEARCH("very high",G40)))</formula>
    </cfRule>
    <cfRule type="containsText" dxfId="95" priority="65" operator="containsText" text="very low">
      <formula>NOT(ISERROR(SEARCH("very low",G40)))</formula>
    </cfRule>
    <cfRule type="containsText" dxfId="94" priority="66" operator="containsText" text="low">
      <formula>NOT(ISERROR(SEARCH("low",G40)))</formula>
    </cfRule>
    <cfRule type="containsText" dxfId="93" priority="67" operator="containsText" text="High">
      <formula>NOT(ISERROR(SEARCH("High",G40)))</formula>
    </cfRule>
  </conditionalFormatting>
  <conditionalFormatting sqref="G47:G50 P47:P50">
    <cfRule type="containsText" dxfId="92" priority="60" operator="containsText" text="very high">
      <formula>NOT(ISERROR(SEARCH("very high",G47)))</formula>
    </cfRule>
    <cfRule type="containsText" dxfId="91" priority="61" operator="containsText" text="very low">
      <formula>NOT(ISERROR(SEARCH("very low",G47)))</formula>
    </cfRule>
    <cfRule type="containsText" dxfId="90" priority="62" operator="containsText" text="low">
      <formula>NOT(ISERROR(SEARCH("low",G47)))</formula>
    </cfRule>
    <cfRule type="containsText" dxfId="89" priority="63" operator="containsText" text="High">
      <formula>NOT(ISERROR(SEARCH("High",G47)))</formula>
    </cfRule>
  </conditionalFormatting>
  <conditionalFormatting sqref="G55:G56 P55:P56">
    <cfRule type="containsText" dxfId="88" priority="56" operator="containsText" text="very high">
      <formula>NOT(ISERROR(SEARCH("very high",G55)))</formula>
    </cfRule>
    <cfRule type="containsText" dxfId="87" priority="57" operator="containsText" text="very low">
      <formula>NOT(ISERROR(SEARCH("very low",G55)))</formula>
    </cfRule>
    <cfRule type="containsText" dxfId="86" priority="58" operator="containsText" text="low">
      <formula>NOT(ISERROR(SEARCH("low",G55)))</formula>
    </cfRule>
    <cfRule type="containsText" dxfId="85" priority="59" operator="containsText" text="High">
      <formula>NOT(ISERROR(SEARCH("High",G55)))</formula>
    </cfRule>
  </conditionalFormatting>
  <conditionalFormatting sqref="G63:G66 P63:P66">
    <cfRule type="containsText" dxfId="84" priority="52" operator="containsText" text="very high">
      <formula>NOT(ISERROR(SEARCH("very high",G63)))</formula>
    </cfRule>
    <cfRule type="containsText" dxfId="83" priority="53" operator="containsText" text="very low">
      <formula>NOT(ISERROR(SEARCH("very low",G63)))</formula>
    </cfRule>
    <cfRule type="containsText" dxfId="82" priority="54" operator="containsText" text="low">
      <formula>NOT(ISERROR(SEARCH("low",G63)))</formula>
    </cfRule>
    <cfRule type="containsText" dxfId="81" priority="55" operator="containsText" text="High">
      <formula>NOT(ISERROR(SEARCH("High",G63)))</formula>
    </cfRule>
  </conditionalFormatting>
  <conditionalFormatting sqref="G71:G74 P71:P74">
    <cfRule type="containsText" dxfId="80" priority="48" operator="containsText" text="very high">
      <formula>NOT(ISERROR(SEARCH("very high",G71)))</formula>
    </cfRule>
    <cfRule type="containsText" dxfId="79" priority="49" operator="containsText" text="very low">
      <formula>NOT(ISERROR(SEARCH("very low",G71)))</formula>
    </cfRule>
    <cfRule type="containsText" dxfId="78" priority="50" operator="containsText" text="low">
      <formula>NOT(ISERROR(SEARCH("low",G71)))</formula>
    </cfRule>
    <cfRule type="containsText" dxfId="77" priority="51" operator="containsText" text="High">
      <formula>NOT(ISERROR(SEARCH("High",G71)))</formula>
    </cfRule>
  </conditionalFormatting>
  <conditionalFormatting sqref="G81:G84 P81:P84">
    <cfRule type="containsText" dxfId="76" priority="44" operator="containsText" text="very high">
      <formula>NOT(ISERROR(SEARCH("very high",G81)))</formula>
    </cfRule>
    <cfRule type="containsText" dxfId="75" priority="45" operator="containsText" text="very low">
      <formula>NOT(ISERROR(SEARCH("very low",G81)))</formula>
    </cfRule>
    <cfRule type="containsText" dxfId="74" priority="46" operator="containsText" text="low">
      <formula>NOT(ISERROR(SEARCH("low",G81)))</formula>
    </cfRule>
    <cfRule type="containsText" dxfId="73" priority="47" operator="containsText" text="High">
      <formula>NOT(ISERROR(SEARCH("High",G81)))</formula>
    </cfRule>
  </conditionalFormatting>
  <conditionalFormatting sqref="G89:G90 P89:P90">
    <cfRule type="containsText" dxfId="72" priority="40" operator="containsText" text="very high">
      <formula>NOT(ISERROR(SEARCH("very high",G89)))</formula>
    </cfRule>
    <cfRule type="containsText" dxfId="71" priority="41" operator="containsText" text="very low">
      <formula>NOT(ISERROR(SEARCH("very low",G89)))</formula>
    </cfRule>
    <cfRule type="containsText" dxfId="70" priority="42" operator="containsText" text="low">
      <formula>NOT(ISERROR(SEARCH("low",G89)))</formula>
    </cfRule>
    <cfRule type="containsText" dxfId="69" priority="43" operator="containsText" text="High">
      <formula>NOT(ISERROR(SEARCH("High",G89)))</formula>
    </cfRule>
  </conditionalFormatting>
  <conditionalFormatting sqref="U20">
    <cfRule type="containsText" dxfId="68" priority="36" operator="containsText" text="very high">
      <formula>NOT(ISERROR(SEARCH("very high",U20)))</formula>
    </cfRule>
    <cfRule type="containsText" dxfId="67" priority="37" operator="containsText" text="very low">
      <formula>NOT(ISERROR(SEARCH("very low",U20)))</formula>
    </cfRule>
    <cfRule type="containsText" dxfId="66" priority="38" operator="containsText" text="low">
      <formula>NOT(ISERROR(SEARCH("low",U20)))</formula>
    </cfRule>
    <cfRule type="containsText" dxfId="65" priority="39" operator="containsText" text="High">
      <formula>NOT(ISERROR(SEARCH("High",U20)))</formula>
    </cfRule>
  </conditionalFormatting>
  <conditionalFormatting sqref="U30:U35">
    <cfRule type="containsText" dxfId="64" priority="32" operator="containsText" text="very high">
      <formula>NOT(ISERROR(SEARCH("very high",U30)))</formula>
    </cfRule>
    <cfRule type="containsText" dxfId="63" priority="33" operator="containsText" text="very low">
      <formula>NOT(ISERROR(SEARCH("very low",U30)))</formula>
    </cfRule>
    <cfRule type="containsText" dxfId="62" priority="34" operator="containsText" text="low">
      <formula>NOT(ISERROR(SEARCH("low",U30)))</formula>
    </cfRule>
    <cfRule type="containsText" dxfId="61" priority="35" operator="containsText" text="High">
      <formula>NOT(ISERROR(SEARCH("High",U30)))</formula>
    </cfRule>
  </conditionalFormatting>
  <conditionalFormatting sqref="U40">
    <cfRule type="containsText" dxfId="60" priority="28" operator="containsText" text="very high">
      <formula>NOT(ISERROR(SEARCH("very high",U40)))</formula>
    </cfRule>
    <cfRule type="containsText" dxfId="59" priority="29" operator="containsText" text="very low">
      <formula>NOT(ISERROR(SEARCH("very low",U40)))</formula>
    </cfRule>
    <cfRule type="containsText" dxfId="58" priority="30" operator="containsText" text="low">
      <formula>NOT(ISERROR(SEARCH("low",U40)))</formula>
    </cfRule>
    <cfRule type="containsText" dxfId="57" priority="31" operator="containsText" text="High">
      <formula>NOT(ISERROR(SEARCH("High",U40)))</formula>
    </cfRule>
  </conditionalFormatting>
  <conditionalFormatting sqref="U47:U50">
    <cfRule type="containsText" dxfId="56" priority="24" operator="containsText" text="very high">
      <formula>NOT(ISERROR(SEARCH("very high",U47)))</formula>
    </cfRule>
    <cfRule type="containsText" dxfId="55" priority="25" operator="containsText" text="very low">
      <formula>NOT(ISERROR(SEARCH("very low",U47)))</formula>
    </cfRule>
    <cfRule type="containsText" dxfId="54" priority="26" operator="containsText" text="low">
      <formula>NOT(ISERROR(SEARCH("low",U47)))</formula>
    </cfRule>
    <cfRule type="containsText" dxfId="53" priority="27" operator="containsText" text="High">
      <formula>NOT(ISERROR(SEARCH("High",U47)))</formula>
    </cfRule>
  </conditionalFormatting>
  <conditionalFormatting sqref="U55:U56">
    <cfRule type="containsText" dxfId="52" priority="20" operator="containsText" text="very high">
      <formula>NOT(ISERROR(SEARCH("very high",U55)))</formula>
    </cfRule>
    <cfRule type="containsText" dxfId="51" priority="21" operator="containsText" text="very low">
      <formula>NOT(ISERROR(SEARCH("very low",U55)))</formula>
    </cfRule>
    <cfRule type="containsText" dxfId="50" priority="22" operator="containsText" text="low">
      <formula>NOT(ISERROR(SEARCH("low",U55)))</formula>
    </cfRule>
    <cfRule type="containsText" dxfId="49" priority="23" operator="containsText" text="High">
      <formula>NOT(ISERROR(SEARCH("High",U55)))</formula>
    </cfRule>
  </conditionalFormatting>
  <conditionalFormatting sqref="U63:U66">
    <cfRule type="containsText" dxfId="48" priority="16" operator="containsText" text="very high">
      <formula>NOT(ISERROR(SEARCH("very high",U63)))</formula>
    </cfRule>
    <cfRule type="containsText" dxfId="47" priority="17" operator="containsText" text="very low">
      <formula>NOT(ISERROR(SEARCH("very low",U63)))</formula>
    </cfRule>
    <cfRule type="containsText" dxfId="46" priority="18" operator="containsText" text="low">
      <formula>NOT(ISERROR(SEARCH("low",U63)))</formula>
    </cfRule>
    <cfRule type="containsText" dxfId="45" priority="19" operator="containsText" text="High">
      <formula>NOT(ISERROR(SEARCH("High",U63)))</formula>
    </cfRule>
  </conditionalFormatting>
  <conditionalFormatting sqref="U71:U74">
    <cfRule type="containsText" dxfId="44" priority="12" operator="containsText" text="very high">
      <formula>NOT(ISERROR(SEARCH("very high",U71)))</formula>
    </cfRule>
    <cfRule type="containsText" dxfId="43" priority="13" operator="containsText" text="very low">
      <formula>NOT(ISERROR(SEARCH("very low",U71)))</formula>
    </cfRule>
    <cfRule type="containsText" dxfId="42" priority="14" operator="containsText" text="low">
      <formula>NOT(ISERROR(SEARCH("low",U71)))</formula>
    </cfRule>
    <cfRule type="containsText" dxfId="41" priority="15" operator="containsText" text="High">
      <formula>NOT(ISERROR(SEARCH("High",U71)))</formula>
    </cfRule>
  </conditionalFormatting>
  <conditionalFormatting sqref="U81:U84">
    <cfRule type="containsText" dxfId="40" priority="8" operator="containsText" text="very high">
      <formula>NOT(ISERROR(SEARCH("very high",U81)))</formula>
    </cfRule>
    <cfRule type="containsText" dxfId="39" priority="9" operator="containsText" text="very low">
      <formula>NOT(ISERROR(SEARCH("very low",U81)))</formula>
    </cfRule>
    <cfRule type="containsText" dxfId="38" priority="10" operator="containsText" text="low">
      <formula>NOT(ISERROR(SEARCH("low",U81)))</formula>
    </cfRule>
    <cfRule type="containsText" dxfId="37" priority="11" operator="containsText" text="High">
      <formula>NOT(ISERROR(SEARCH("High",U81)))</formula>
    </cfRule>
  </conditionalFormatting>
  <conditionalFormatting sqref="U89:U90">
    <cfRule type="containsText" dxfId="36" priority="4" operator="containsText" text="very high">
      <formula>NOT(ISERROR(SEARCH("very high",U89)))</formula>
    </cfRule>
    <cfRule type="containsText" dxfId="35" priority="5" operator="containsText" text="very low">
      <formula>NOT(ISERROR(SEARCH("very low",U89)))</formula>
    </cfRule>
    <cfRule type="containsText" dxfId="34" priority="6" operator="containsText" text="low">
      <formula>NOT(ISERROR(SEARCH("low",U89)))</formula>
    </cfRule>
    <cfRule type="containsText" dxfId="33" priority="7" operator="containsText" text="High">
      <formula>NOT(ISERROR(SEARCH("High",U89)))</formula>
    </cfRule>
  </conditionalFormatting>
  <conditionalFormatting sqref="U9:U90">
    <cfRule type="containsText" dxfId="32" priority="1" operator="containsText" text="Strong">
      <formula>NOT(ISERROR(SEARCH("Strong",U9)))</formula>
    </cfRule>
    <cfRule type="containsText" dxfId="31" priority="2" operator="containsText" text="Moderate">
      <formula>NOT(ISERROR(SEARCH("Moderate",U9)))</formula>
    </cfRule>
    <cfRule type="containsText" dxfId="30" priority="3" operator="containsText" text="Low">
      <formula>NOT(ISERROR(SEARCH("Low",U9)))</formula>
    </cfRule>
  </conditionalFormatting>
  <pageMargins left="0.75" right="0.75" top="1" bottom="1" header="0.5" footer="0.5"/>
  <pageSetup paperSize="9" orientation="landscape" horizontalDpi="4294967292" verticalDpi="4294967292"/>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BACKGROUND!$C$12:$C$14</xm:f>
          </x14:formula1>
          <xm:sqref>U9:U15 U20 U30:U35 U40 U47:U50 U55:U56 U63:U66 U71:U74 U81:U84 U89:U90</xm:sqref>
        </x14:dataValidation>
        <x14:dataValidation type="list" allowBlank="1" showInputMessage="1" showErrorMessage="1">
          <x14:formula1>
            <xm:f>BACKGROUND!$C$3:$C$7</xm:f>
          </x14:formula1>
          <xm:sqref>G63:G66 G71:G74 P9:P15 AB9 AJ9 AN3 AN9 AB3 AJ3 G20:G23 P81:P84 P20:P23 U21:U23 P30:P35 G30:G35 P40 G40 P71:P74 P47:P50 G47:G50 G89:G90 G55:G56 P89:P90 P55:P56 G81:G84 P63:P66 G9:G15</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sheetPr>
  <dimension ref="A2:K62"/>
  <sheetViews>
    <sheetView showGridLines="0" workbookViewId="0">
      <selection activeCell="B8" sqref="B8:C8"/>
    </sheetView>
  </sheetViews>
  <sheetFormatPr baseColWidth="10" defaultRowHeight="15" x14ac:dyDescent="0"/>
  <cols>
    <col min="1" max="1" width="2.33203125" style="1" customWidth="1"/>
    <col min="2" max="2" width="60" style="1" customWidth="1"/>
    <col min="3" max="3" width="2.33203125" style="1" customWidth="1"/>
    <col min="5" max="5" width="10.83203125" hidden="1" customWidth="1"/>
    <col min="7" max="8" width="10.83203125" hidden="1" customWidth="1"/>
    <col min="11" max="11" width="10.83203125" hidden="1" customWidth="1"/>
  </cols>
  <sheetData>
    <row r="2" spans="1:11">
      <c r="B2" s="353" t="s">
        <v>123</v>
      </c>
      <c r="D2" s="257" t="s">
        <v>0</v>
      </c>
      <c r="E2" s="257"/>
      <c r="F2" s="257" t="s">
        <v>27</v>
      </c>
      <c r="G2" s="257"/>
      <c r="H2" s="257" t="s">
        <v>119</v>
      </c>
      <c r="I2" s="257" t="s">
        <v>26</v>
      </c>
      <c r="J2" s="257" t="s">
        <v>63</v>
      </c>
    </row>
    <row r="3" spans="1:11">
      <c r="B3" s="354"/>
      <c r="D3" s="258"/>
      <c r="E3" s="258"/>
      <c r="F3" s="258"/>
      <c r="G3" s="258"/>
      <c r="H3" s="258"/>
      <c r="I3" s="258"/>
      <c r="J3" s="258"/>
    </row>
    <row r="4" spans="1:11" ht="16" thickBot="1"/>
    <row r="5" spans="1:11" ht="30" thickTop="1" thickBot="1">
      <c r="A5" s="3"/>
      <c r="B5" s="5" t="s">
        <v>4</v>
      </c>
      <c r="C5" s="6"/>
      <c r="D5" s="99" t="e">
        <f>IF(E5&lt;0.1,"N/A",IF(E5&lt;1.1,"Very Low",IF(E5&lt;2.1,"Low",IF(E5&lt;3.1,"High",IF(E5&lt;4.1,"Very High")))))</f>
        <v>#DIV/0!</v>
      </c>
      <c r="E5" s="100" t="e">
        <f>AVERAGE(E6,E14)</f>
        <v>#DIV/0!</v>
      </c>
      <c r="F5" s="100" t="e">
        <f>IF(G5&lt;0.1,"N/A",IF(G5&lt;1.1,"Very Low",IF(G5&lt;2.1,"Low",IF(G5&lt;3.1,"High",IF(G5&lt;4.1,"Very High")))))</f>
        <v>#DIV/0!</v>
      </c>
      <c r="G5" s="100" t="e">
        <f>AVERAGE(G6,G14)</f>
        <v>#DIV/0!</v>
      </c>
      <c r="H5" s="100" t="e">
        <f>AVERAGE(H6,H14)</f>
        <v>#DIV/0!</v>
      </c>
      <c r="I5" s="100" t="e">
        <f t="shared" ref="I5:I6" si="0">IF(H5&lt;0.1,"N/A",IF(H5&lt;2.1,"Very Low",IF(H5&lt;4.1,"Low",IF(H5&lt;9.1,"High",IF(H5&lt;16.1,"Very High")))))</f>
        <v>#DIV/0!</v>
      </c>
      <c r="J5" s="194" t="e">
        <f>IF(K5&lt;0.1,"",IF(K5&lt;1.1,"Low",IF(K5&lt;2.1,"Moderate",IF(K5&lt;3.1,"Strong"))))</f>
        <v>#DIV/0!</v>
      </c>
      <c r="K5" s="187" t="e">
        <f>AVERAGE(K6,K14)</f>
        <v>#DIV/0!</v>
      </c>
    </row>
    <row r="6" spans="1:11" ht="17" thickTop="1" thickBot="1">
      <c r="B6" s="4" t="s">
        <v>5</v>
      </c>
      <c r="D6" s="124" t="e">
        <f>IF(E6&lt;0.1,"N/A",IF(E6&lt;1.1,"Very Low",IF(E6&lt;2.1,"Low",IF(E6&lt;3.1,"High",IF(E6&lt;4.1,"Very High")))))</f>
        <v>#DIV/0!</v>
      </c>
      <c r="E6" s="125" t="e">
        <f>AVERAGE(SURVEY!H9:H15)</f>
        <v>#DIV/0!</v>
      </c>
      <c r="F6" s="125" t="e">
        <f>IF(G6&lt;0.1,"N/A",IF(G6&lt;1.1,"Very Low",IF(G6&lt;2.1,"Low",IF(G6&lt;3.1,"High",IF(G6&lt;4.1,"Very High")))))</f>
        <v>#DIV/0!</v>
      </c>
      <c r="G6" s="125" t="e">
        <f>AVERAGE(SURVEY!Q9:Q15)</f>
        <v>#DIV/0!</v>
      </c>
      <c r="H6" s="125" t="e">
        <f t="shared" ref="H6" si="1">AVERAGE(H7:H13)</f>
        <v>#DIV/0!</v>
      </c>
      <c r="I6" s="125" t="e">
        <f t="shared" si="0"/>
        <v>#DIV/0!</v>
      </c>
      <c r="J6" s="195" t="e">
        <f>IF(K6&lt;0.1,"",IF(K6&lt;1.1,"Low",IF(K6&lt;2.1,"Moderate",IF(K6&lt;3.1,"Strong"))))</f>
        <v>#DIV/0!</v>
      </c>
      <c r="K6" s="188" t="e">
        <f>AVERAGE(SURVEY!V9:V15)</f>
        <v>#DIV/0!</v>
      </c>
    </row>
    <row r="7" spans="1:11" ht="16" thickTop="1">
      <c r="B7" s="7" t="str">
        <f>SURVEY!B9</f>
        <v>Improvement of food security</v>
      </c>
      <c r="D7" s="147">
        <f>SURVEY!G9</f>
        <v>0</v>
      </c>
      <c r="E7" s="97"/>
      <c r="F7" s="167">
        <f>SURVEY!P9</f>
        <v>0</v>
      </c>
      <c r="G7" s="97"/>
      <c r="H7" s="96" t="str">
        <f>IFERROR(SURVEY!H9*SURVEY!Q9,"")</f>
        <v/>
      </c>
      <c r="I7" s="97" t="str">
        <f>IF(H7&lt;0.1,"N/A",IF(H7&lt;2.1,"Very Low",IF(H7&lt;4.1,"Low",IF(H7&lt;9.1,"High",IF(H7&lt;16.1,"Very High",IF(H7="",""))))))</f>
        <v/>
      </c>
      <c r="J7" s="196">
        <f>SURVEY!U9</f>
        <v>0</v>
      </c>
      <c r="K7" s="189"/>
    </row>
    <row r="8" spans="1:11">
      <c r="B8" s="7" t="str">
        <f>SURVEY!B10</f>
        <v>Improvement of social development</v>
      </c>
      <c r="D8" s="147">
        <f>SURVEY!G10</f>
        <v>0</v>
      </c>
      <c r="E8" s="96"/>
      <c r="F8" s="168">
        <f>SURVEY!P10</f>
        <v>0</v>
      </c>
      <c r="G8" s="96"/>
      <c r="H8" s="96" t="str">
        <f>IFERROR(SURVEY!H10*SURVEY!Q10,"")</f>
        <v/>
      </c>
      <c r="I8" s="97" t="str">
        <f t="shared" ref="I8:I18" si="2">IF(H8&lt;0.1,"N/A",IF(H8&lt;2.1,"Very Low",IF(H8&lt;4.1,"Low",IF(H8&lt;9.1,"High",IF(H8&lt;16.1,"Very High",IF(H8="",""))))))</f>
        <v/>
      </c>
      <c r="J8" s="197">
        <f>SURVEY!U10</f>
        <v>0</v>
      </c>
      <c r="K8" s="190"/>
    </row>
    <row r="9" spans="1:11">
      <c r="B9" s="7" t="str">
        <f>SURVEY!B11</f>
        <v>Improvement of economic development</v>
      </c>
      <c r="D9" s="147">
        <f>SURVEY!G11</f>
        <v>0</v>
      </c>
      <c r="E9" s="96"/>
      <c r="F9" s="168">
        <f>SURVEY!P11</f>
        <v>0</v>
      </c>
      <c r="G9" s="96"/>
      <c r="H9" s="96" t="str">
        <f>IFERROR(SURVEY!H11*SURVEY!Q11,"")</f>
        <v/>
      </c>
      <c r="I9" s="97" t="str">
        <f t="shared" si="2"/>
        <v/>
      </c>
      <c r="J9" s="197">
        <f>SURVEY!U11</f>
        <v>0</v>
      </c>
      <c r="K9" s="190"/>
    </row>
    <row r="10" spans="1:11">
      <c r="B10" s="7" t="str">
        <f>SURVEY!B12</f>
        <v>Improvement of regulatory quality state</v>
      </c>
      <c r="D10" s="147">
        <f>SURVEY!G12</f>
        <v>0</v>
      </c>
      <c r="E10" s="96"/>
      <c r="F10" s="168">
        <f>SURVEY!P12</f>
        <v>0</v>
      </c>
      <c r="G10" s="96"/>
      <c r="H10" s="96" t="str">
        <f>IFERROR(SURVEY!H12*SURVEY!Q12,"")</f>
        <v/>
      </c>
      <c r="I10" s="97" t="str">
        <f t="shared" si="2"/>
        <v/>
      </c>
      <c r="J10" s="197">
        <f>SURVEY!U12</f>
        <v>0</v>
      </c>
      <c r="K10" s="190"/>
    </row>
    <row r="11" spans="1:11">
      <c r="B11" s="7" t="str">
        <f>SURVEY!B13</f>
        <v>Improvement of resource rent dependency</v>
      </c>
      <c r="D11" s="147">
        <f>SURVEY!G13</f>
        <v>0</v>
      </c>
      <c r="E11" s="96"/>
      <c r="F11" s="168">
        <f>SURVEY!P13</f>
        <v>0</v>
      </c>
      <c r="G11" s="96"/>
      <c r="H11" s="96" t="str">
        <f>IFERROR(SURVEY!H13*SURVEY!Q13,"")</f>
        <v/>
      </c>
      <c r="I11" s="97" t="str">
        <f t="shared" si="2"/>
        <v/>
      </c>
      <c r="J11" s="197">
        <f>SURVEY!U13</f>
        <v>0</v>
      </c>
      <c r="K11" s="190"/>
    </row>
    <row r="12" spans="1:11">
      <c r="B12" s="7" t="str">
        <f>SURVEY!B14</f>
        <v>Improvement of aid dependency</v>
      </c>
      <c r="D12" s="147">
        <f>SURVEY!G14</f>
        <v>0</v>
      </c>
      <c r="E12" s="96"/>
      <c r="F12" s="168">
        <f>SURVEY!P14</f>
        <v>0</v>
      </c>
      <c r="G12" s="96"/>
      <c r="H12" s="96" t="str">
        <f>IFERROR(SURVEY!H14*SURVEY!Q14,"")</f>
        <v/>
      </c>
      <c r="I12" s="97" t="str">
        <f t="shared" si="2"/>
        <v/>
      </c>
      <c r="J12" s="197">
        <f>SURVEY!U14</f>
        <v>0</v>
      </c>
      <c r="K12" s="190"/>
    </row>
    <row r="13" spans="1:11" ht="16" thickBot="1">
      <c r="B13" s="7" t="str">
        <f>SURVEY!B15</f>
        <v>Improvement of remoteness</v>
      </c>
      <c r="D13" s="147">
        <f>SURVEY!G15</f>
        <v>0</v>
      </c>
      <c r="E13" s="101"/>
      <c r="F13" s="169">
        <f>SURVEY!P15</f>
        <v>0</v>
      </c>
      <c r="G13" s="101"/>
      <c r="H13" s="96" t="str">
        <f>IFERROR(SURVEY!H15*SURVEY!Q15,"")</f>
        <v/>
      </c>
      <c r="I13" s="97" t="str">
        <f t="shared" si="2"/>
        <v/>
      </c>
      <c r="J13" s="198">
        <f>SURVEY!U15</f>
        <v>0</v>
      </c>
      <c r="K13" s="191"/>
    </row>
    <row r="14" spans="1:11" ht="17" thickTop="1" thickBot="1">
      <c r="B14" s="4" t="s">
        <v>3</v>
      </c>
      <c r="D14" s="126" t="e">
        <f>IF(E14&lt;0.1,"N/A",IF(E14&lt;1.1,"Very Low",IF(E14&lt;2.1,"Low",IF(E14&lt;3.1,"High",IF(E14&lt;4.1,"Very High")))))</f>
        <v>#DIV/0!</v>
      </c>
      <c r="E14" s="98" t="e">
        <f>AVERAGE(SURVEY!H20:H23)</f>
        <v>#DIV/0!</v>
      </c>
      <c r="F14" s="98" t="e">
        <f>IF(G14&lt;0.1,"N/A",IF(G14&lt;1.1,"Very Low",IF(G14&lt;2.1,"Low",IF(G14&lt;3.1,"High",IF(G14&lt;4.1,"Very High")))))</f>
        <v>#DIV/0!</v>
      </c>
      <c r="G14" s="98" t="e">
        <f>AVERAGE(SURVEY!Q20:Q23)</f>
        <v>#DIV/0!</v>
      </c>
      <c r="H14" s="98" t="e">
        <f t="shared" ref="H14" si="3">AVERAGE(H15:H18)</f>
        <v>#DIV/0!</v>
      </c>
      <c r="I14" s="98" t="e">
        <f t="shared" ref="I14:I59" si="4">IF(H14&lt;0.1,"N/A",IF(H14&lt;2.1,"Very Low",IF(H14&lt;4.1,"Low",IF(H14&lt;9.1,"High",IF(H14&lt;16.1,"Very High")))))</f>
        <v>#DIV/0!</v>
      </c>
      <c r="J14" s="199" t="e">
        <f>IF(K14&lt;0.1,"",IF(K14&lt;1.1,"Low",IF(K14&lt;2.1,"Moderate",IF(K14&lt;3.1,"Strong"))))</f>
        <v>#DIV/0!</v>
      </c>
      <c r="K14" s="192" t="e">
        <f>AVERAGE(SURVEY!V20:V23)</f>
        <v>#DIV/0!</v>
      </c>
    </row>
    <row r="15" spans="1:11" ht="16" thickTop="1">
      <c r="B15" s="29" t="str">
        <f>SURVEY!B20</f>
        <v>Improvement of unemployment rate</v>
      </c>
      <c r="D15" s="148">
        <f>SURVEY!G20</f>
        <v>0</v>
      </c>
      <c r="E15" s="97"/>
      <c r="F15" s="167">
        <f>SURVEY!P20</f>
        <v>0</v>
      </c>
      <c r="G15" s="97"/>
      <c r="H15" s="97" t="str">
        <f>IFERROR(SURVEY!H20*SURVEY!Q20,"")</f>
        <v/>
      </c>
      <c r="I15" s="97" t="str">
        <f t="shared" si="2"/>
        <v/>
      </c>
      <c r="J15" s="196">
        <f>SURVEY!U20</f>
        <v>0</v>
      </c>
      <c r="K15" s="189"/>
    </row>
    <row r="16" spans="1:11">
      <c r="B16" s="29" t="str">
        <f>SURVEY!B21</f>
        <v>Improvement of NEET rate</v>
      </c>
      <c r="D16" s="149">
        <f>SURVEY!G21</f>
        <v>0</v>
      </c>
      <c r="E16" s="96"/>
      <c r="F16" s="168">
        <f>SURVEY!P21</f>
        <v>0</v>
      </c>
      <c r="G16" s="96"/>
      <c r="H16" s="97" t="str">
        <f>IFERROR(SURVEY!H21*SURVEY!Q21,"")</f>
        <v/>
      </c>
      <c r="I16" s="97" t="str">
        <f t="shared" si="2"/>
        <v/>
      </c>
      <c r="J16" s="197">
        <f>SURVEY!U21</f>
        <v>0</v>
      </c>
      <c r="K16" s="190"/>
    </row>
    <row r="17" spans="2:11">
      <c r="B17" s="29" t="str">
        <f>SURVEY!B22</f>
        <v>Improvement of vertical inequality</v>
      </c>
      <c r="D17" s="149">
        <f>SURVEY!G22</f>
        <v>0</v>
      </c>
      <c r="E17" s="96"/>
      <c r="F17" s="168">
        <f>SURVEY!P22</f>
        <v>0</v>
      </c>
      <c r="G17" s="96"/>
      <c r="H17" s="97" t="str">
        <f>IFERROR(SURVEY!H22*SURVEY!Q22,"")</f>
        <v/>
      </c>
      <c r="I17" s="97" t="str">
        <f t="shared" si="2"/>
        <v/>
      </c>
      <c r="J17" s="197">
        <f>SURVEY!U22</f>
        <v>0</v>
      </c>
      <c r="K17" s="190"/>
    </row>
    <row r="18" spans="2:11" ht="16" thickBot="1">
      <c r="B18" s="29" t="str">
        <f>SURVEY!B23</f>
        <v>Improvement of horizontal inequality</v>
      </c>
      <c r="D18" s="150">
        <f>SURVEY!G23</f>
        <v>0</v>
      </c>
      <c r="E18" s="123"/>
      <c r="F18" s="170">
        <f>SURVEY!P23</f>
        <v>0</v>
      </c>
      <c r="G18" s="123"/>
      <c r="H18" s="123" t="str">
        <f>IFERROR(SURVEY!H23*SURVEY!Q23,"")</f>
        <v/>
      </c>
      <c r="I18" s="123" t="str">
        <f t="shared" si="2"/>
        <v/>
      </c>
      <c r="J18" s="200">
        <f>SURVEY!U23</f>
        <v>0</v>
      </c>
      <c r="K18" s="193"/>
    </row>
    <row r="19" spans="2:11" ht="17" thickTop="1" thickBot="1">
      <c r="B19" s="116"/>
      <c r="D19" s="90"/>
      <c r="E19" s="90"/>
      <c r="F19" s="90"/>
      <c r="G19" s="90"/>
      <c r="H19" s="90"/>
      <c r="I19" s="90"/>
      <c r="J19" s="90"/>
      <c r="K19" s="74"/>
    </row>
    <row r="20" spans="2:11" ht="30" thickTop="1" thickBot="1">
      <c r="B20" s="31" t="s">
        <v>6</v>
      </c>
      <c r="D20" s="117" t="e">
        <f>IF(E20&lt;0.1,"N/A",IF(E20&lt;1.1,"Very Low",IF(E20&lt;2.1,"Low",IF(E20&lt;3.1,"High",IF(E20&lt;4.1,"Very High")))))</f>
        <v>#DIV/0!</v>
      </c>
      <c r="E20" s="118" t="e">
        <f>AVERAGE(E21,E28)</f>
        <v>#DIV/0!</v>
      </c>
      <c r="F20" s="118" t="e">
        <f>IF(G20&lt;0.1,"N/A",IF(G20&lt;1.1,"Very Low",IF(G20&lt;2.1,"Low",IF(G20&lt;3.1,"High",IF(G20&lt;4.1,"Very High")))))</f>
        <v>#DIV/0!</v>
      </c>
      <c r="G20" s="118" t="e">
        <f>AVERAGE(G21,G28)</f>
        <v>#DIV/0!</v>
      </c>
      <c r="H20" s="118" t="e">
        <f>AVERAGE(H21,H28)</f>
        <v>#DIV/0!</v>
      </c>
      <c r="I20" s="118" t="e">
        <f t="shared" si="4"/>
        <v>#DIV/0!</v>
      </c>
      <c r="J20" s="208" t="e">
        <f t="shared" ref="J20:J21" si="5">IF(K20&lt;0.1,"",IF(K20&lt;1.1,"Low",IF(K20&lt;2.1,"Moderate",IF(K20&lt;3.1,"Strong"))))</f>
        <v>#DIV/0!</v>
      </c>
      <c r="K20" s="201" t="e">
        <f>AVERAGE(K21,K28)</f>
        <v>#DIV/0!</v>
      </c>
    </row>
    <row r="21" spans="2:11" ht="17" thickTop="1" thickBot="1">
      <c r="B21" s="32" t="s">
        <v>7</v>
      </c>
      <c r="D21" s="119" t="e">
        <f>IF(E21&lt;0.1,"N/A",IF(E21&lt;1.1,"Very Low",IF(E21&lt;2.1,"Low",IF(E21&lt;3.1,"High",IF(E21&lt;4.1,"Very High")))))</f>
        <v>#DIV/0!</v>
      </c>
      <c r="E21" s="120" t="e">
        <f>AVERAGE(SURVEY!H30:H35)</f>
        <v>#DIV/0!</v>
      </c>
      <c r="F21" s="120" t="e">
        <f>IF(G21&lt;0.1,"N/A",IF(G21&lt;1.1,"Very Low",IF(G21&lt;2.1,"Low",IF(G21&lt;3.1,"High",IF(G21&lt;4.1,"Very High")))))</f>
        <v>#DIV/0!</v>
      </c>
      <c r="G21" s="120" t="e">
        <f>AVERAGE(SURVEY!Q30:Q35)</f>
        <v>#DIV/0!</v>
      </c>
      <c r="H21" s="120" t="e">
        <f>AVERAGE(H22:H27)</f>
        <v>#DIV/0!</v>
      </c>
      <c r="I21" s="120" t="e">
        <f t="shared" si="4"/>
        <v>#DIV/0!</v>
      </c>
      <c r="J21" s="209" t="e">
        <f t="shared" si="5"/>
        <v>#DIV/0!</v>
      </c>
      <c r="K21" s="202" t="e">
        <f>AVERAGE(SURVEY!V30:V35)</f>
        <v>#DIV/0!</v>
      </c>
    </row>
    <row r="22" spans="2:11" ht="16" thickTop="1">
      <c r="B22" s="33" t="str">
        <f>SURVEY!B30</f>
        <v>Improvement of socio-economic vulnerability</v>
      </c>
      <c r="D22" s="151">
        <f>SURVEY!G30</f>
        <v>0</v>
      </c>
      <c r="E22" s="103"/>
      <c r="F22" s="171">
        <f>SURVEY!P30</f>
        <v>0</v>
      </c>
      <c r="G22" s="103"/>
      <c r="H22" s="103" t="str">
        <f>IFERROR(SURVEY!H30*SURVEY!Q30,"")</f>
        <v/>
      </c>
      <c r="I22" s="103" t="str">
        <f>IF(H22&lt;0.1,"N/A",IF(H22&lt;2.1,"Very Low",IF(H22&lt;4.1,"Low",IF(H22&lt;9.1,"High",IF(H22&lt;16.1,"Very High",IF(H22="",""))))))</f>
        <v/>
      </c>
      <c r="J22" s="210">
        <f>SURVEY!U30</f>
        <v>0</v>
      </c>
      <c r="K22" s="203"/>
    </row>
    <row r="23" spans="2:11">
      <c r="B23" s="33" t="str">
        <f>SURVEY!B31</f>
        <v>Improvement of food security</v>
      </c>
      <c r="D23" s="152">
        <f>SURVEY!G31</f>
        <v>0</v>
      </c>
      <c r="E23" s="102"/>
      <c r="F23" s="172">
        <f>SURVEY!P31</f>
        <v>0</v>
      </c>
      <c r="G23" s="102"/>
      <c r="H23" s="103" t="str">
        <f>IFERROR(SURVEY!H31*SURVEY!Q31,"")</f>
        <v/>
      </c>
      <c r="I23" s="103" t="str">
        <f t="shared" ref="I23:I27" si="6">IF(H23&lt;0.1,"N/A",IF(H23&lt;2.1,"Very Low",IF(H23&lt;4.1,"Low",IF(H23&lt;9.1,"High",IF(H23&lt;16.1,"Very High",IF(H23="",""))))))</f>
        <v/>
      </c>
      <c r="J23" s="211">
        <f>SURVEY!U31</f>
        <v>0</v>
      </c>
      <c r="K23" s="204"/>
    </row>
    <row r="24" spans="2:11">
      <c r="B24" s="33" t="str">
        <f>SURVEY!B32</f>
        <v>Improvement of environmental health</v>
      </c>
      <c r="D24" s="152">
        <f>SURVEY!G32</f>
        <v>0</v>
      </c>
      <c r="E24" s="102"/>
      <c r="F24" s="172">
        <f>SURVEY!P32</f>
        <v>0</v>
      </c>
      <c r="G24" s="102"/>
      <c r="H24" s="103" t="str">
        <f>IFERROR(SURVEY!H32*SURVEY!Q32,"")</f>
        <v/>
      </c>
      <c r="I24" s="103" t="str">
        <f t="shared" si="6"/>
        <v/>
      </c>
      <c r="J24" s="211">
        <f>SURVEY!U32</f>
        <v>0</v>
      </c>
      <c r="K24" s="204"/>
    </row>
    <row r="25" spans="2:11">
      <c r="B25" s="33" t="str">
        <f>SURVEY!B33</f>
        <v>Improvement of uprooted people</v>
      </c>
      <c r="D25" s="152">
        <f>SURVEY!G33</f>
        <v>0</v>
      </c>
      <c r="E25" s="102"/>
      <c r="F25" s="172">
        <f>SURVEY!P33</f>
        <v>0</v>
      </c>
      <c r="G25" s="102"/>
      <c r="H25" s="103" t="str">
        <f>IFERROR(SURVEY!H33*SURVEY!Q33,"")</f>
        <v/>
      </c>
      <c r="I25" s="103" t="str">
        <f t="shared" si="6"/>
        <v/>
      </c>
      <c r="J25" s="211">
        <f>SURVEY!U33</f>
        <v>0</v>
      </c>
      <c r="K25" s="204"/>
    </row>
    <row r="26" spans="2:11">
      <c r="B26" s="33" t="str">
        <f>SURVEY!B34</f>
        <v>Improvement of infectious diseases</v>
      </c>
      <c r="D26" s="152">
        <f>SURVEY!G34</f>
        <v>0</v>
      </c>
      <c r="E26" s="102"/>
      <c r="F26" s="172">
        <f>SURVEY!P34</f>
        <v>0</v>
      </c>
      <c r="G26" s="102"/>
      <c r="H26" s="103" t="str">
        <f>IFERROR(SURVEY!H34*SURVEY!Q34,"")</f>
        <v/>
      </c>
      <c r="I26" s="103" t="str">
        <f t="shared" si="6"/>
        <v/>
      </c>
      <c r="J26" s="211">
        <f>SURVEY!U34</f>
        <v>0</v>
      </c>
      <c r="K26" s="204"/>
    </row>
    <row r="27" spans="2:11" ht="16" thickBot="1">
      <c r="B27" s="33" t="str">
        <f>SURVEY!B35</f>
        <v>Improvement of government effectiveness</v>
      </c>
      <c r="D27" s="153">
        <f>SURVEY!G35</f>
        <v>0</v>
      </c>
      <c r="E27" s="104"/>
      <c r="F27" s="173">
        <f>SURVEY!P35</f>
        <v>0</v>
      </c>
      <c r="G27" s="104"/>
      <c r="H27" s="103" t="str">
        <f>IFERROR(SURVEY!H35*SURVEY!Q35,"")</f>
        <v/>
      </c>
      <c r="I27" s="103" t="str">
        <f t="shared" si="6"/>
        <v/>
      </c>
      <c r="J27" s="212">
        <f>SURVEY!U35</f>
        <v>0</v>
      </c>
      <c r="K27" s="205"/>
    </row>
    <row r="28" spans="2:11" ht="17" thickTop="1" thickBot="1">
      <c r="B28" s="32" t="s">
        <v>8</v>
      </c>
      <c r="D28" s="121" t="e">
        <f>IF(E28&lt;0.1,"N/A",IF(E28&lt;1.1,"Very Low",IF(E28&lt;2.1,"Low",IF(E28&lt;3.1,"High",IF(E28&lt;4.1,"Very High")))))</f>
        <v>#DIV/0!</v>
      </c>
      <c r="E28" s="122" t="e">
        <f>AVERAGE(SURVEY!H40)</f>
        <v>#DIV/0!</v>
      </c>
      <c r="F28" s="122" t="e">
        <f>IF(G28&lt;0.1,"N/A",IF(G28&lt;1.1,"Very Low",IF(G28&lt;2.1,"Low",IF(G28&lt;3.1,"High",IF(G28&lt;4.1,"Very High")))))</f>
        <v>#DIV/0!</v>
      </c>
      <c r="G28" s="122" t="e">
        <f>AVERAGE(SURVEY!Q40)</f>
        <v>#DIV/0!</v>
      </c>
      <c r="H28" s="122" t="e">
        <f>AVERAGE(H29)</f>
        <v>#DIV/0!</v>
      </c>
      <c r="I28" s="122" t="e">
        <f t="shared" si="4"/>
        <v>#DIV/0!</v>
      </c>
      <c r="J28" s="213" t="e">
        <f>IF(K28&lt;0.1,"",IF(K28&lt;1.1,"Low",IF(K28&lt;2.1,"Moderate",IF(K28&lt;3.1,"Strong"))))</f>
        <v>#DIV/0!</v>
      </c>
      <c r="K28" s="206" t="e">
        <f>AVERAGE(SURVEY!V40)</f>
        <v>#DIV/0!</v>
      </c>
    </row>
    <row r="29" spans="2:11" ht="17" thickTop="1" thickBot="1">
      <c r="B29" s="37" t="str">
        <f>SURVEY!B40</f>
        <v>Improvement of natural disaster risks</v>
      </c>
      <c r="D29" s="154">
        <f>SURVEY!G40</f>
        <v>0</v>
      </c>
      <c r="E29" s="115"/>
      <c r="F29" s="174">
        <f>SURVEY!P40</f>
        <v>0</v>
      </c>
      <c r="G29" s="115"/>
      <c r="H29" s="115" t="str">
        <f>IFERROR(SURVEY!H40*SURVEY!Q40,"")</f>
        <v/>
      </c>
      <c r="I29" s="115" t="str">
        <f>IF(H29&lt;0.1,"N/A",IF(H29&lt;2.1,"Very Low",IF(H29&lt;4.1,"Low",IF(H29&lt;9.1,"High",IF(H29&lt;16.1,"Very High",IF(H29="",""))))))</f>
        <v/>
      </c>
      <c r="J29" s="214">
        <f>SURVEY!U40</f>
        <v>0</v>
      </c>
      <c r="K29" s="207"/>
    </row>
    <row r="30" spans="2:11" ht="17" thickTop="1" thickBot="1">
      <c r="B30" s="116"/>
      <c r="D30" s="90"/>
      <c r="E30" s="90"/>
      <c r="F30" s="90"/>
      <c r="G30" s="90"/>
      <c r="H30" s="90"/>
      <c r="I30" s="90"/>
      <c r="J30" s="90"/>
      <c r="K30" s="74"/>
    </row>
    <row r="31" spans="2:11" ht="30" thickTop="1" thickBot="1">
      <c r="B31" s="42" t="s">
        <v>9</v>
      </c>
      <c r="D31" s="108" t="e">
        <f>IF(E31&lt;0.1,"N/A",IF(E31&lt;1.1,"Very Low",IF(E31&lt;2.1,"Low",IF(E31&lt;3.1,"High",IF(E31&lt;4.1,"Very High")))))</f>
        <v>#DIV/0!</v>
      </c>
      <c r="E31" s="109" t="e">
        <f>AVERAGE(E32,E37)</f>
        <v>#DIV/0!</v>
      </c>
      <c r="F31" s="109" t="e">
        <f>IF(G31&lt;0.1,"N/A",IF(G31&lt;1.1,"Very Low",IF(G31&lt;2.1,"Low",IF(G31&lt;3.1,"High",IF(G31&lt;4.1,"Very High")))))</f>
        <v>#DIV/0!</v>
      </c>
      <c r="G31" s="109" t="e">
        <f>AVERAGE(G32,G37)</f>
        <v>#DIV/0!</v>
      </c>
      <c r="H31" s="109" t="e">
        <f>AVERAGE(H32,H37)</f>
        <v>#DIV/0!</v>
      </c>
      <c r="I31" s="109" t="e">
        <f t="shared" si="4"/>
        <v>#DIV/0!</v>
      </c>
      <c r="J31" s="222" t="e">
        <f t="shared" ref="J31:J32" si="7">IF(K31&lt;0.1,"",IF(K31&lt;1.1,"Low",IF(K31&lt;2.1,"Moderate",IF(K31&lt;3.1,"Strong"))))</f>
        <v>#DIV/0!</v>
      </c>
      <c r="K31" s="215" t="e">
        <f>AVERAGE(K32,K37)</f>
        <v>#DIV/0!</v>
      </c>
    </row>
    <row r="32" spans="2:11" ht="17" thickTop="1" thickBot="1">
      <c r="B32" s="43" t="s">
        <v>11</v>
      </c>
      <c r="D32" s="110" t="e">
        <f>IF(E32&lt;0.1,"N/A",IF(E32&lt;1.1,"Very Low",IF(E32&lt;2.1,"Low",IF(E32&lt;3.1,"High",IF(E32&lt;4.1,"Very High")))))</f>
        <v>#DIV/0!</v>
      </c>
      <c r="E32" s="111" t="e">
        <f>AVERAGE(SURVEY!H47:H50)</f>
        <v>#DIV/0!</v>
      </c>
      <c r="F32" s="111" t="e">
        <f>IF(G32&lt;0.1,"N/A",IF(G32&lt;1.1,"Very Low",IF(G32&lt;2.1,"Low",IF(G32&lt;3.1,"High",IF(G32&lt;4.1,"Very High")))))</f>
        <v>#DIV/0!</v>
      </c>
      <c r="G32" s="111" t="e">
        <f>AVERAGE(SURVEY!Q47:Q50)</f>
        <v>#DIV/0!</v>
      </c>
      <c r="H32" s="111" t="e">
        <f>AVERAGE(H33:H36)</f>
        <v>#DIV/0!</v>
      </c>
      <c r="I32" s="111" t="e">
        <f t="shared" si="4"/>
        <v>#DIV/0!</v>
      </c>
      <c r="J32" s="223" t="e">
        <f t="shared" si="7"/>
        <v>#DIV/0!</v>
      </c>
      <c r="K32" s="216" t="e">
        <f>AVERAGE(SURVEY!V47:V50)</f>
        <v>#DIV/0!</v>
      </c>
    </row>
    <row r="33" spans="2:11" ht="16" thickTop="1">
      <c r="B33" s="45" t="str">
        <f>SURVEY!B47</f>
        <v>Improvement of political terror</v>
      </c>
      <c r="D33" s="155">
        <f>SURVEY!G47</f>
        <v>0</v>
      </c>
      <c r="E33" s="107"/>
      <c r="F33" s="175">
        <f>SURVEY!P47</f>
        <v>0</v>
      </c>
      <c r="G33" s="107"/>
      <c r="H33" s="107" t="str">
        <f>IFERROR(SURVEY!H47*SURVEY!Q47,"")</f>
        <v/>
      </c>
      <c r="I33" s="107" t="str">
        <f>IF(H33&lt;0.1,"N/A",IF(H33&lt;2.1,"Very Low",IF(H33&lt;4.1,"Low",IF(H33&lt;9.1,"High",IF(H33&lt;16.1,"Very High",IF(H33="",""))))))</f>
        <v/>
      </c>
      <c r="J33" s="224">
        <f>SURVEY!U47</f>
        <v>0</v>
      </c>
      <c r="K33" s="217"/>
    </row>
    <row r="34" spans="2:11">
      <c r="B34" s="45" t="str">
        <f>SURVEY!B48</f>
        <v>Improvement of voice and accountability</v>
      </c>
      <c r="D34" s="156">
        <f>SURVEY!G48</f>
        <v>0</v>
      </c>
      <c r="E34" s="105"/>
      <c r="F34" s="176">
        <f>SURVEY!P48</f>
        <v>0</v>
      </c>
      <c r="G34" s="105"/>
      <c r="H34" s="107" t="str">
        <f>IFERROR(SURVEY!H48*SURVEY!Q48,"")</f>
        <v/>
      </c>
      <c r="I34" s="107" t="str">
        <f t="shared" ref="I34:I36" si="8">IF(H34&lt;0.1,"N/A",IF(H34&lt;2.1,"Very Low",IF(H34&lt;4.1,"Low",IF(H34&lt;9.1,"High",IF(H34&lt;16.1,"Very High",IF(H34="",""))))))</f>
        <v/>
      </c>
      <c r="J34" s="225">
        <f>SURVEY!U48</f>
        <v>0</v>
      </c>
      <c r="K34" s="218"/>
    </row>
    <row r="35" spans="2:11">
      <c r="B35" s="45" t="str">
        <f>SURVEY!B49</f>
        <v xml:space="preserve">Improvement of judicial control </v>
      </c>
      <c r="D35" s="156">
        <f>SURVEY!G49</f>
        <v>0</v>
      </c>
      <c r="E35" s="105"/>
      <c r="F35" s="176">
        <f>SURVEY!P49</f>
        <v>0</v>
      </c>
      <c r="G35" s="105"/>
      <c r="H35" s="107" t="str">
        <f>IFERROR(SURVEY!H49*SURVEY!Q49,"")</f>
        <v/>
      </c>
      <c r="I35" s="107" t="str">
        <f t="shared" si="8"/>
        <v/>
      </c>
      <c r="J35" s="225">
        <f>SURVEY!U49</f>
        <v>0</v>
      </c>
      <c r="K35" s="218"/>
    </row>
    <row r="36" spans="2:11" ht="16" thickBot="1">
      <c r="B36" s="45" t="str">
        <f>SURVEY!B50</f>
        <v xml:space="preserve">Improvement of legislative control  </v>
      </c>
      <c r="D36" s="157">
        <f>SURVEY!G50</f>
        <v>0</v>
      </c>
      <c r="E36" s="112"/>
      <c r="F36" s="177">
        <f>SURVEY!P50</f>
        <v>0</v>
      </c>
      <c r="G36" s="112"/>
      <c r="H36" s="107" t="str">
        <f>IFERROR(SURVEY!H50*SURVEY!Q50,"")</f>
        <v/>
      </c>
      <c r="I36" s="107" t="str">
        <f t="shared" si="8"/>
        <v/>
      </c>
      <c r="J36" s="226">
        <f>SURVEY!U50</f>
        <v>0</v>
      </c>
      <c r="K36" s="219"/>
    </row>
    <row r="37" spans="2:11" ht="17" thickTop="1" thickBot="1">
      <c r="B37" s="43" t="s">
        <v>10</v>
      </c>
      <c r="D37" s="113" t="e">
        <f>IF(E37&lt;0.1,"N/A",IF(E37&lt;1.1,"Very Low",IF(E37&lt;2.1,"Low",IF(E37&lt;3.1,"High",IF(E37&lt;4.1,"Very High")))))</f>
        <v>#DIV/0!</v>
      </c>
      <c r="E37" s="114" t="e">
        <f>AVERAGE(SURVEY!H55:H56)</f>
        <v>#DIV/0!</v>
      </c>
      <c r="F37" s="114" t="e">
        <f>IF(G37&lt;0.1,"N/A",IF(G37&lt;1.1,"Very Low",IF(G37&lt;2.1,"Low",IF(G37&lt;3.1,"High",IF(G37&lt;4.1,"Very High")))))</f>
        <v>#DIV/0!</v>
      </c>
      <c r="G37" s="114" t="e">
        <f>AVERAGE(SURVEY!Q55:Q56)</f>
        <v>#DIV/0!</v>
      </c>
      <c r="H37" s="114" t="e">
        <f>AVERAGE(H38:H39)</f>
        <v>#DIV/0!</v>
      </c>
      <c r="I37" s="114" t="e">
        <f t="shared" si="4"/>
        <v>#DIV/0!</v>
      </c>
      <c r="J37" s="227" t="e">
        <f>IF(K37&lt;0.1,"",IF(K37&lt;1.1,"Low",IF(K37&lt;2.1,"Moderate",IF(K37&lt;3.1,"Strong"))))</f>
        <v>#DIV/0!</v>
      </c>
      <c r="K37" s="220" t="e">
        <f>AVERAGE(SURVEY!V55:V56)</f>
        <v>#DIV/0!</v>
      </c>
    </row>
    <row r="38" spans="2:11" ht="16" thickTop="1">
      <c r="B38" s="45" t="str">
        <f>SURVEY!B55</f>
        <v>Improvement of regime persistence</v>
      </c>
      <c r="D38" s="155">
        <f>SURVEY!G55</f>
        <v>0</v>
      </c>
      <c r="E38" s="107"/>
      <c r="F38" s="175">
        <f>SURVEY!P55</f>
        <v>0</v>
      </c>
      <c r="G38" s="107"/>
      <c r="H38" s="107" t="str">
        <f>IFERROR(SURVEY!H55*SURVEY!Q55,"")</f>
        <v/>
      </c>
      <c r="I38" s="107" t="str">
        <f>IF(H38&lt;0.1,"N/A",IF(H38&lt;2.1,"Very Low",IF(H38&lt;4.1,"Low",IF(H38&lt;9.1,"High",IF(H38&lt;16.1,"Very High",IF(H38="",""))))))</f>
        <v/>
      </c>
      <c r="J38" s="224">
        <f>SURVEY!U55</f>
        <v>0</v>
      </c>
      <c r="K38" s="217"/>
    </row>
    <row r="39" spans="2:11" ht="16" thickBot="1">
      <c r="B39" s="45" t="str">
        <f>SURVEY!B56</f>
        <v>Improvement of state legitimacy</v>
      </c>
      <c r="D39" s="158">
        <f>SURVEY!G56</f>
        <v>0</v>
      </c>
      <c r="E39" s="106"/>
      <c r="F39" s="178">
        <f>SURVEY!P56</f>
        <v>0</v>
      </c>
      <c r="G39" s="106"/>
      <c r="H39" s="106" t="str">
        <f>IFERROR(SURVEY!H56*SURVEY!Q56,"")</f>
        <v/>
      </c>
      <c r="I39" s="106" t="str">
        <f>IF(H39&lt;0.1,"N/A",IF(H39&lt;2.1,"Very Low",IF(H39&lt;4.1,"Low",IF(H39&lt;9.1,"High",IF(H39&lt;16.1,"Very High",IF(H39="",""))))))</f>
        <v/>
      </c>
      <c r="J39" s="228">
        <f>SURVEY!U56</f>
        <v>0</v>
      </c>
      <c r="K39" s="221"/>
    </row>
    <row r="40" spans="2:11" ht="17" thickTop="1" thickBot="1">
      <c r="B40" s="116"/>
      <c r="D40" s="90"/>
      <c r="E40" s="90"/>
      <c r="F40" s="90"/>
      <c r="G40" s="90"/>
      <c r="H40" s="90"/>
      <c r="I40" s="90"/>
      <c r="J40" s="90"/>
      <c r="K40" s="74"/>
    </row>
    <row r="41" spans="2:11" ht="30" thickTop="1" thickBot="1">
      <c r="B41" s="51" t="s">
        <v>12</v>
      </c>
      <c r="D41" s="130" t="e">
        <f>IF(E41&lt;0.1,"N/A",IF(E41&lt;1.1,"Very Low",IF(E41&lt;2.1,"Low",IF(E41&lt;3.1,"High",IF(E41&lt;4.1,"Very High")))))</f>
        <v>#DIV/0!</v>
      </c>
      <c r="E41" s="131" t="e">
        <f>AVERAGE(E42,E47)</f>
        <v>#DIV/0!</v>
      </c>
      <c r="F41" s="131" t="e">
        <f>IF(G41&lt;0.1,"N/A",IF(G41&lt;1.1,"Very Low",IF(G41&lt;2.1,"Low",IF(G41&lt;3.1,"High",IF(G41&lt;4.1,"Very High")))))</f>
        <v>#DIV/0!</v>
      </c>
      <c r="G41" s="131" t="e">
        <f>AVERAGE(G42,G47)</f>
        <v>#DIV/0!</v>
      </c>
      <c r="H41" s="131" t="e">
        <f>AVERAGE(H42,H47)</f>
        <v>#DIV/0!</v>
      </c>
      <c r="I41" s="131" t="e">
        <f t="shared" si="4"/>
        <v>#DIV/0!</v>
      </c>
      <c r="J41" s="236" t="e">
        <f t="shared" ref="J41:J42" si="9">IF(K41&lt;0.1,"",IF(K41&lt;1.1,"Low",IF(K41&lt;2.1,"Moderate",IF(K41&lt;3.1,"Strong"))))</f>
        <v>#DIV/0!</v>
      </c>
      <c r="K41" s="229" t="e">
        <f>AVERAGE(K42,K47)</f>
        <v>#DIV/0!</v>
      </c>
    </row>
    <row r="42" spans="2:11" ht="17" thickTop="1" thickBot="1">
      <c r="B42" s="52" t="s">
        <v>15</v>
      </c>
      <c r="D42" s="132" t="e">
        <f>IF(E42&lt;0.1,"N/A",IF(E42&lt;1.1,"Very Low",IF(E42&lt;2.1,"Low",IF(E42&lt;3.1,"High",IF(E42&lt;4.1,"Very High")))))</f>
        <v>#DIV/0!</v>
      </c>
      <c r="E42" s="133" t="e">
        <f>AVERAGE(SURVEY!H63:H66)</f>
        <v>#DIV/0!</v>
      </c>
      <c r="F42" s="133" t="e">
        <f>IF(G42&lt;0.1,"N/A",IF(G42&lt;1.1,"Very Low",IF(G42&lt;2.1,"Low",IF(G42&lt;3.1,"High",IF(G42&lt;4.1,"Very High")))))</f>
        <v>#DIV/0!</v>
      </c>
      <c r="G42" s="133" t="e">
        <f>AVERAGE(SURVEY!Q63:Q66)</f>
        <v>#DIV/0!</v>
      </c>
      <c r="H42" s="133" t="e">
        <f>AVERAGE(H43:H46)</f>
        <v>#DIV/0!</v>
      </c>
      <c r="I42" s="133" t="e">
        <f t="shared" si="4"/>
        <v>#DIV/0!</v>
      </c>
      <c r="J42" s="237" t="e">
        <f t="shared" si="9"/>
        <v>#DIV/0!</v>
      </c>
      <c r="K42" s="230" t="e">
        <f>AVERAGE(SURVEY!V63:V66)</f>
        <v>#DIV/0!</v>
      </c>
    </row>
    <row r="43" spans="2:11" ht="16" thickTop="1">
      <c r="B43" s="53" t="str">
        <f>SURVEY!B63</f>
        <v>Improvement of state control over territory</v>
      </c>
      <c r="D43" s="159">
        <f>SURVEY!G63</f>
        <v>0</v>
      </c>
      <c r="E43" s="129"/>
      <c r="F43" s="179">
        <f>SURVEY!P63</f>
        <v>0</v>
      </c>
      <c r="G43" s="129"/>
      <c r="H43" s="129" t="str">
        <f>IFERROR(SURVEY!H63*SURVEY!Q63,"")</f>
        <v/>
      </c>
      <c r="I43" s="129" t="str">
        <f>IF(H43&lt;0.1,"N/A",IF(H43&lt;2.1,"Very Low",IF(H43&lt;4.1,"Low",IF(H43&lt;9.1,"High",IF(H43&lt;16.1,"Very High",IF(H43="",""))))))</f>
        <v/>
      </c>
      <c r="J43" s="238">
        <f>SURVEY!U63</f>
        <v>0</v>
      </c>
      <c r="K43" s="231"/>
    </row>
    <row r="44" spans="2:11">
      <c r="B44" s="53" t="str">
        <f>SURVEY!B64</f>
        <v>Improvement of security apparatus</v>
      </c>
      <c r="D44" s="160">
        <f>SURVEY!G64</f>
        <v>0</v>
      </c>
      <c r="E44" s="127"/>
      <c r="F44" s="180">
        <f>SURVEY!P64</f>
        <v>0</v>
      </c>
      <c r="G44" s="127"/>
      <c r="H44" s="129" t="str">
        <f>IFERROR(SURVEY!H64*SURVEY!Q64,"")</f>
        <v/>
      </c>
      <c r="I44" s="129" t="str">
        <f t="shared" ref="I44:I46" si="10">IF(H44&lt;0.1,"N/A",IF(H44&lt;2.1,"Very Low",IF(H44&lt;4.1,"Low",IF(H44&lt;9.1,"High",IF(H44&lt;16.1,"Very High",IF(H44="",""))))))</f>
        <v/>
      </c>
      <c r="J44" s="239">
        <f>SURVEY!U64</f>
        <v>0</v>
      </c>
      <c r="K44" s="232"/>
    </row>
    <row r="45" spans="2:11">
      <c r="B45" s="53" t="str">
        <f>SURVEY!B65</f>
        <v>Improvement of presence of armed groups</v>
      </c>
      <c r="D45" s="160">
        <f>SURVEY!G65</f>
        <v>0</v>
      </c>
      <c r="E45" s="127"/>
      <c r="F45" s="180">
        <f>SURVEY!P65</f>
        <v>0</v>
      </c>
      <c r="G45" s="127"/>
      <c r="H45" s="129" t="str">
        <f>IFERROR(SURVEY!H65*SURVEY!Q65,"")</f>
        <v/>
      </c>
      <c r="I45" s="129" t="str">
        <f t="shared" si="10"/>
        <v/>
      </c>
      <c r="J45" s="239">
        <f>SURVEY!U65</f>
        <v>0</v>
      </c>
      <c r="K45" s="232"/>
    </row>
    <row r="46" spans="2:11" ht="16" thickBot="1">
      <c r="B46" s="53" t="str">
        <f>SURVEY!B66</f>
        <v>Improvement of Rule of Law</v>
      </c>
      <c r="D46" s="161">
        <f>SURVEY!G66</f>
        <v>0</v>
      </c>
      <c r="E46" s="134"/>
      <c r="F46" s="181">
        <f>SURVEY!P66</f>
        <v>0</v>
      </c>
      <c r="G46" s="134"/>
      <c r="H46" s="129" t="str">
        <f>IFERROR(SURVEY!H66*SURVEY!Q66,"")</f>
        <v/>
      </c>
      <c r="I46" s="129" t="str">
        <f t="shared" si="10"/>
        <v/>
      </c>
      <c r="J46" s="240">
        <f>SURVEY!U66</f>
        <v>0</v>
      </c>
      <c r="K46" s="233"/>
    </row>
    <row r="47" spans="2:11" ht="32" thickTop="1" thickBot="1">
      <c r="B47" s="52" t="s">
        <v>13</v>
      </c>
      <c r="D47" s="135" t="e">
        <f>IF(E47&lt;0.1,"N/A",IF(E47&lt;1.1,"Very Low",IF(E47&lt;2.1,"Low",IF(E47&lt;3.1,"High",IF(E47&lt;4.1,"Very High")))))</f>
        <v>#DIV/0!</v>
      </c>
      <c r="E47" s="136" t="e">
        <f>AVERAGE(SURVEY!H71:H74)</f>
        <v>#DIV/0!</v>
      </c>
      <c r="F47" s="136" t="e">
        <f>IF(G47&lt;0.1,"N/A",IF(G47&lt;1.1,"Very Low",IF(G47&lt;2.1,"Low",IF(G47&lt;3.1,"High",IF(G47&lt;4.1,"Very High")))))</f>
        <v>#DIV/0!</v>
      </c>
      <c r="G47" s="136" t="e">
        <f>AVERAGE(SURVEY!Q71:Q74)</f>
        <v>#DIV/0!</v>
      </c>
      <c r="H47" s="136" t="e">
        <f>AVERAGE(H48:H51)</f>
        <v>#DIV/0!</v>
      </c>
      <c r="I47" s="136" t="e">
        <f t="shared" si="4"/>
        <v>#DIV/0!</v>
      </c>
      <c r="J47" s="241" t="e">
        <f>IF(K47&lt;0.1,"",IF(K47&lt;1.1,"Low",IF(K47&lt;2.1,"Moderate",IF(K47&lt;3.1,"Strong"))))</f>
        <v>#DIV/0!</v>
      </c>
      <c r="K47" s="234" t="e">
        <f>AVERAGE(SURVEY!V71:V74)</f>
        <v>#DIV/0!</v>
      </c>
    </row>
    <row r="48" spans="2:11" ht="16" thickTop="1">
      <c r="B48" s="53" t="str">
        <f>SURVEY!B71</f>
        <v>Improvement of violent criminal activity</v>
      </c>
      <c r="D48" s="159">
        <f>SURVEY!G71</f>
        <v>0</v>
      </c>
      <c r="E48" s="129"/>
      <c r="F48" s="179">
        <f>SURVEY!P71</f>
        <v>0</v>
      </c>
      <c r="G48" s="129"/>
      <c r="H48" s="129" t="str">
        <f>IFERROR(SURVEY!H71*SURVEY!Q71,"")</f>
        <v/>
      </c>
      <c r="I48" s="129" t="str">
        <f>IF(H48&lt;0.1,"N/A",IF(H48&lt;2.1,"Very Low",IF(H48&lt;4.1,"Low",IF(H48&lt;9.1,"High",IF(H48&lt;16.1,"Very High",IF(H48="",""))))))</f>
        <v/>
      </c>
      <c r="J48" s="238">
        <f>SURVEY!U71</f>
        <v>0</v>
      </c>
      <c r="K48" s="231"/>
    </row>
    <row r="49" spans="1:11">
      <c r="B49" s="53" t="str">
        <f>SURVEY!B72</f>
        <v>Improvement of interpersonal and social violence</v>
      </c>
      <c r="D49" s="160">
        <f>SURVEY!G72</f>
        <v>0</v>
      </c>
      <c r="E49" s="127"/>
      <c r="F49" s="180">
        <f>SURVEY!P72</f>
        <v>0</v>
      </c>
      <c r="G49" s="127"/>
      <c r="H49" s="129" t="str">
        <f>IFERROR(SURVEY!H72*SURVEY!Q72,"")</f>
        <v/>
      </c>
      <c r="I49" s="129" t="str">
        <f t="shared" ref="I49:I51" si="11">IF(H49&lt;0.1,"N/A",IF(H49&lt;2.1,"Very Low",IF(H49&lt;4.1,"Low",IF(H49&lt;9.1,"High",IF(H49&lt;16.1,"Very High",IF(H49="",""))))))</f>
        <v/>
      </c>
      <c r="J49" s="239">
        <f>SURVEY!U72</f>
        <v>0</v>
      </c>
      <c r="K49" s="232"/>
    </row>
    <row r="50" spans="1:11">
      <c r="B50" s="53" t="str">
        <f>SURVEY!B73</f>
        <v>Improvement of conflict risks</v>
      </c>
      <c r="D50" s="160">
        <f>SURVEY!G73</f>
        <v>0</v>
      </c>
      <c r="E50" s="127"/>
      <c r="F50" s="180">
        <f>SURVEY!P73</f>
        <v>0</v>
      </c>
      <c r="G50" s="127"/>
      <c r="H50" s="129" t="str">
        <f>IFERROR(SURVEY!H73*SURVEY!Q73,"")</f>
        <v/>
      </c>
      <c r="I50" s="129" t="str">
        <f t="shared" si="11"/>
        <v/>
      </c>
      <c r="J50" s="239">
        <f>SURVEY!U73</f>
        <v>0</v>
      </c>
      <c r="K50" s="232"/>
    </row>
    <row r="51" spans="1:11" ht="16" thickBot="1">
      <c r="B51" s="53" t="str">
        <f>SURVEY!B74</f>
        <v>Improvement of terrorism</v>
      </c>
      <c r="D51" s="162">
        <f>SURVEY!G74</f>
        <v>0</v>
      </c>
      <c r="E51" s="128"/>
      <c r="F51" s="182">
        <f>SURVEY!P74</f>
        <v>0</v>
      </c>
      <c r="G51" s="128"/>
      <c r="H51" s="128" t="str">
        <f>IFERROR(SURVEY!H74*SURVEY!Q74,"")</f>
        <v/>
      </c>
      <c r="I51" s="128" t="str">
        <f t="shared" si="11"/>
        <v/>
      </c>
      <c r="J51" s="242">
        <f>SURVEY!U74</f>
        <v>0</v>
      </c>
      <c r="K51" s="235"/>
    </row>
    <row r="52" spans="1:11" ht="17" thickTop="1" thickBot="1">
      <c r="B52" s="116"/>
      <c r="D52" s="90"/>
      <c r="E52" s="90"/>
      <c r="F52" s="90"/>
      <c r="G52" s="90"/>
      <c r="H52" s="90"/>
      <c r="I52" s="90"/>
      <c r="J52" s="90"/>
    </row>
    <row r="53" spans="1:11" ht="30" thickTop="1" thickBot="1">
      <c r="B53" s="61" t="s">
        <v>14</v>
      </c>
      <c r="D53" s="140" t="e">
        <f>IF(E53&lt;0.1,"N/A",IF(E53&lt;1.1,"Very Low",IF(E53&lt;2.1,"Low",IF(E53&lt;3.1,"High",IF(E53&lt;4.1,"Very High")))))</f>
        <v>#DIV/0!</v>
      </c>
      <c r="E53" s="141" t="e">
        <f>AVERAGE(E54,E59)</f>
        <v>#DIV/0!</v>
      </c>
      <c r="F53" s="141" t="e">
        <f>IF(G53&lt;0.1,"N/A",IF(G53&lt;1.1,"Very Low",IF(G53&lt;2.1,"Low",IF(G53&lt;3.1,"High",IF(G53&lt;4.1,"Very High")))))</f>
        <v>#DIV/0!</v>
      </c>
      <c r="G53" s="141" t="e">
        <f>AVERAGE(G54,G59)</f>
        <v>#DIV/0!</v>
      </c>
      <c r="H53" s="141" t="e">
        <f>AVERAGE(H54,H59)</f>
        <v>#DIV/0!</v>
      </c>
      <c r="I53" s="141" t="e">
        <f t="shared" si="4"/>
        <v>#DIV/0!</v>
      </c>
      <c r="J53" s="250" t="e">
        <f t="shared" ref="J53:J54" si="12">IF(K53&lt;0.1,"",IF(K53&lt;1.1,"Low",IF(K53&lt;2.1,"Moderate",IF(K53&lt;3.1,"Strong"))))</f>
        <v>#DIV/0!</v>
      </c>
      <c r="K53" s="243" t="e">
        <f>AVERAGE(K54,K59)</f>
        <v>#DIV/0!</v>
      </c>
    </row>
    <row r="54" spans="1:11" ht="17" thickTop="1" thickBot="1">
      <c r="B54" s="62" t="s">
        <v>64</v>
      </c>
      <c r="D54" s="142" t="e">
        <f>IF(E54&lt;0.1,"N/A",IF(E54&lt;1.1,"Very Low",IF(E54&lt;2.1,"Low",IF(E54&lt;3.1,"High",IF(E54&lt;4.1,"Very High")))))</f>
        <v>#DIV/0!</v>
      </c>
      <c r="E54" s="143" t="e">
        <f>AVERAGE(SURVEY!H81:H84)</f>
        <v>#DIV/0!</v>
      </c>
      <c r="F54" s="143" t="e">
        <f>IF(G54&lt;0.1,"N/A",IF(G54&lt;1.1,"Very Low",IF(G54&lt;2.1,"Low",IF(G54&lt;3.1,"High",IF(G54&lt;4.1,"Very High")))))</f>
        <v>#DIV/0!</v>
      </c>
      <c r="G54" s="143" t="e">
        <f>AVERAGE(SURVEY!Q81:Q84)</f>
        <v>#DIV/0!</v>
      </c>
      <c r="H54" s="143" t="e">
        <f>AVERAGE(H55:H58)</f>
        <v>#DIV/0!</v>
      </c>
      <c r="I54" s="143" t="e">
        <f t="shared" si="4"/>
        <v>#DIV/0!</v>
      </c>
      <c r="J54" s="251" t="e">
        <f t="shared" si="12"/>
        <v>#DIV/0!</v>
      </c>
      <c r="K54" s="244" t="e">
        <f>AVERAGE(SURVEY!V81:V84)</f>
        <v>#DIV/0!</v>
      </c>
    </row>
    <row r="55" spans="1:11" ht="16" thickTop="1">
      <c r="B55" s="63" t="str">
        <f>SURVEY!B81</f>
        <v>Improvement of voice and accountability</v>
      </c>
      <c r="D55" s="163">
        <f>SURVEY!G81</f>
        <v>0</v>
      </c>
      <c r="E55" s="139"/>
      <c r="F55" s="183">
        <f>SURVEY!P81</f>
        <v>0</v>
      </c>
      <c r="G55" s="139"/>
      <c r="H55" s="139" t="str">
        <f>IFERROR(SURVEY!H81*SURVEY!Q81,"")</f>
        <v/>
      </c>
      <c r="I55" s="139" t="str">
        <f>IF(H55&lt;0.1,"N/A",IF(H55&lt;2.1,"Very Low",IF(H55&lt;4.1,"Low",IF(H55&lt;9.1,"High",IF(H55&lt;16.1,"Very High",IF(H55="",""))))))</f>
        <v/>
      </c>
      <c r="J55" s="252">
        <f>SURVEY!U81</f>
        <v>0</v>
      </c>
      <c r="K55" s="245"/>
    </row>
    <row r="56" spans="1:11">
      <c r="B56" s="63" t="str">
        <f>SURVEY!B82</f>
        <v>Improvement of access to justice</v>
      </c>
      <c r="D56" s="164">
        <f>SURVEY!G82</f>
        <v>0</v>
      </c>
      <c r="E56" s="137"/>
      <c r="F56" s="184">
        <f>SURVEY!P82</f>
        <v>0</v>
      </c>
      <c r="G56" s="137"/>
      <c r="H56" s="139" t="str">
        <f>IFERROR(SURVEY!H82*SURVEY!Q82,"")</f>
        <v/>
      </c>
      <c r="I56" s="139" t="str">
        <f t="shared" ref="I56:I58" si="13">IF(H56&lt;0.1,"N/A",IF(H56&lt;2.1,"Very Low",IF(H56&lt;4.1,"Low",IF(H56&lt;9.1,"High",IF(H56&lt;16.1,"Very High",IF(H56="",""))))))</f>
        <v/>
      </c>
      <c r="J56" s="253">
        <f>SURVEY!U82</f>
        <v>0</v>
      </c>
      <c r="K56" s="246"/>
    </row>
    <row r="57" spans="1:11">
      <c r="B57" s="63" t="str">
        <f>SURVEY!B83</f>
        <v>Improvement of horizontal inequality</v>
      </c>
      <c r="D57" s="164">
        <f>SURVEY!G83</f>
        <v>0</v>
      </c>
      <c r="E57" s="137"/>
      <c r="F57" s="184">
        <f>SURVEY!P83</f>
        <v>0</v>
      </c>
      <c r="G57" s="137"/>
      <c r="H57" s="139" t="str">
        <f>IFERROR(SURVEY!H83*SURVEY!Q83,"")</f>
        <v/>
      </c>
      <c r="I57" s="139" t="str">
        <f t="shared" si="13"/>
        <v/>
      </c>
      <c r="J57" s="253">
        <f>SURVEY!U83</f>
        <v>0</v>
      </c>
      <c r="K57" s="246"/>
    </row>
    <row r="58" spans="1:11" ht="16" thickBot="1">
      <c r="B58" s="63" t="str">
        <f>SURVEY!B84</f>
        <v>Improvement of an inclusive civil society</v>
      </c>
      <c r="D58" s="165">
        <f>SURVEY!G84</f>
        <v>0</v>
      </c>
      <c r="E58" s="144"/>
      <c r="F58" s="185">
        <f>SURVEY!P84</f>
        <v>0</v>
      </c>
      <c r="G58" s="144"/>
      <c r="H58" s="139" t="str">
        <f>IFERROR(SURVEY!H84*SURVEY!Q84,"")</f>
        <v/>
      </c>
      <c r="I58" s="139" t="str">
        <f t="shared" si="13"/>
        <v/>
      </c>
      <c r="J58" s="254">
        <f>SURVEY!U84</f>
        <v>0</v>
      </c>
      <c r="K58" s="247"/>
    </row>
    <row r="59" spans="1:11" ht="17" thickTop="1" thickBot="1">
      <c r="B59" s="67" t="s">
        <v>65</v>
      </c>
      <c r="D59" s="145" t="e">
        <f>IF(E59&lt;0.1,"N/A",IF(E59&lt;1.1,"Very Low",IF(E59&lt;2.1,"Low",IF(E59&lt;3.1,"High",IF(E59&lt;4.1,"Very High")))))</f>
        <v>#DIV/0!</v>
      </c>
      <c r="E59" s="146" t="e">
        <f>AVERAGE(SURVEY!H89:H90)</f>
        <v>#DIV/0!</v>
      </c>
      <c r="F59" s="146" t="e">
        <f>IF(G59&lt;0.1,"N/A",IF(G59&lt;1.1,"Very Low",IF(G59&lt;2.1,"Low",IF(G59&lt;3.1,"High",IF(G59&lt;4.1,"Very High")))))</f>
        <v>#DIV/0!</v>
      </c>
      <c r="G59" s="146" t="e">
        <f>AVERAGE(SURVEY!Q89:Q90)</f>
        <v>#DIV/0!</v>
      </c>
      <c r="H59" s="146" t="e">
        <f>AVERAGE(H60:H61)</f>
        <v>#DIV/0!</v>
      </c>
      <c r="I59" s="146" t="e">
        <f t="shared" si="4"/>
        <v>#DIV/0!</v>
      </c>
      <c r="J59" s="255" t="e">
        <f>IF(K59&lt;0.1,"",IF(K59&lt;1.1,"Low",IF(K59&lt;2.1,"Moderate",IF(K59&lt;3.1,"Strong"))))</f>
        <v>#DIV/0!</v>
      </c>
      <c r="K59" s="248" t="e">
        <f>AVERAGE(SURVEY!V89:V90)</f>
        <v>#DIV/0!</v>
      </c>
    </row>
    <row r="60" spans="1:11" ht="16" customHeight="1" thickTop="1">
      <c r="B60" s="64" t="str">
        <f>SURVEY!B89</f>
        <v>Improvement of vertical inequality_x000D_</v>
      </c>
      <c r="D60" s="163">
        <f>SURVEY!G89</f>
        <v>0</v>
      </c>
      <c r="E60" s="139"/>
      <c r="F60" s="183">
        <f>SURVEY!P89</f>
        <v>0</v>
      </c>
      <c r="G60" s="139"/>
      <c r="H60" s="139" t="str">
        <f>IFERROR(SURVEY!H89*SURVEY!Q89,"")</f>
        <v/>
      </c>
      <c r="I60" s="139" t="str">
        <f>IF(H60&lt;0.1,"N/A",IF(H60&lt;2.1,"Very Low",IF(H60&lt;4.1,"Low",IF(H60&lt;9.1,"High",IF(H60&lt;16.1,"Very High",IF(H60="",""))))))</f>
        <v/>
      </c>
      <c r="J60" s="252">
        <f>SURVEY!U89</f>
        <v>0</v>
      </c>
      <c r="K60" s="245"/>
    </row>
    <row r="61" spans="1:11" ht="16" thickBot="1">
      <c r="B61" s="64" t="str">
        <f>SURVEY!B90</f>
        <v>Improvement of gender inequality</v>
      </c>
      <c r="D61" s="166">
        <f>SURVEY!G90</f>
        <v>0</v>
      </c>
      <c r="E61" s="138"/>
      <c r="F61" s="186">
        <f>SURVEY!P90</f>
        <v>0</v>
      </c>
      <c r="G61" s="138"/>
      <c r="H61" s="138" t="str">
        <f>IFERROR(SURVEY!H90*SURVEY!Q90,"")</f>
        <v/>
      </c>
      <c r="I61" s="138" t="str">
        <f>IF(H61&lt;0.1,"N/A",IF(H61&lt;2.1,"Very Low",IF(H61&lt;4.1,"Low",IF(H61&lt;9.1,"High",IF(H61&lt;16.1,"Very High",IF(H61="",""))))))</f>
        <v/>
      </c>
      <c r="J61" s="256">
        <f>SURVEY!U90</f>
        <v>0</v>
      </c>
      <c r="K61" s="249"/>
    </row>
    <row r="62" spans="1:11" ht="16" thickTop="1">
      <c r="A62" s="14"/>
      <c r="B62" s="12"/>
      <c r="C62" s="73"/>
      <c r="D62" s="74"/>
      <c r="E62" s="74"/>
      <c r="F62" s="74"/>
      <c r="G62" s="74"/>
      <c r="H62" s="74"/>
      <c r="I62" s="74"/>
      <c r="J62" s="74"/>
    </row>
  </sheetData>
  <mergeCells count="1">
    <mergeCell ref="B2:B3"/>
  </mergeCells>
  <conditionalFormatting sqref="D5:I61">
    <cfRule type="containsText" dxfId="29" priority="4" operator="containsText" text="Very High">
      <formula>NOT(ISERROR(SEARCH("Very High",D5)))</formula>
    </cfRule>
    <cfRule type="containsText" dxfId="28" priority="5" operator="containsText" text="High">
      <formula>NOT(ISERROR(SEARCH("High",D5)))</formula>
    </cfRule>
    <cfRule type="containsText" dxfId="27" priority="6" operator="containsText" text="Very Low">
      <formula>NOT(ISERROR(SEARCH("Very Low",D5)))</formula>
    </cfRule>
    <cfRule type="containsText" dxfId="26" priority="7" operator="containsText" text="Low">
      <formula>NOT(ISERROR(SEARCH("Low",D5)))</formula>
    </cfRule>
  </conditionalFormatting>
  <conditionalFormatting sqref="J5:J61">
    <cfRule type="containsText" dxfId="25" priority="1" operator="containsText" text="Low">
      <formula>NOT(ISERROR(SEARCH("Low",J5)))</formula>
    </cfRule>
    <cfRule type="containsText" dxfId="24" priority="2" operator="containsText" text="Moderate">
      <formula>NOT(ISERROR(SEARCH("Moderate",J5)))</formula>
    </cfRule>
    <cfRule type="containsText" dxfId="23" priority="3" operator="containsText" text="Strong">
      <formula>NOT(ISERROR(SEARCH("Strong",J5)))</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11</vt:i4>
      </vt:variant>
    </vt:vector>
  </HeadingPairs>
  <TitlesOfParts>
    <vt:vector size="11" baseType="lpstr">
      <vt:lpstr>INTRO</vt:lpstr>
      <vt:lpstr> FRAGILITY SURVEY</vt:lpstr>
      <vt:lpstr>RISK MATRIX</vt:lpstr>
      <vt:lpstr>RISK REGISTER</vt:lpstr>
      <vt:lpstr>RESILIENCE SURVEY</vt:lpstr>
      <vt:lpstr>OPPORTUNITY MATRIX</vt:lpstr>
      <vt:lpstr>OPPORTUNITY REGISTER</vt:lpstr>
      <vt:lpstr>SURVEY</vt:lpstr>
      <vt:lpstr>MATRIX</vt:lpstr>
      <vt:lpstr>REGISTER</vt:lpstr>
      <vt:lpstr>BACKGROUND</vt:lpstr>
    </vt:vector>
  </TitlesOfParts>
  <Company>UGent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vervisch</dc:creator>
  <cp:lastModifiedBy>thomas vervisch</cp:lastModifiedBy>
  <cp:lastPrinted>2017-02-22T22:08:19Z</cp:lastPrinted>
  <dcterms:created xsi:type="dcterms:W3CDTF">2017-02-20T11:03:33Z</dcterms:created>
  <dcterms:modified xsi:type="dcterms:W3CDTF">2017-03-28T19:10:51Z</dcterms:modified>
</cp:coreProperties>
</file>