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checkCompatibility="1" autoCompressPictures="0"/>
  <bookViews>
    <workbookView xWindow="620" yWindow="40" windowWidth="24720" windowHeight="14200" tabRatio="825"/>
  </bookViews>
  <sheets>
    <sheet name="INTRO" sheetId="1" r:id="rId1"/>
    <sheet name=" FRAGILITY SURVEY" sheetId="8" r:id="rId2"/>
    <sheet name="RISK MATRIX" sheetId="9" r:id="rId3"/>
    <sheet name="RISK REGISTER" sheetId="10" r:id="rId4"/>
    <sheet name="RESILIENCE SURVEY" sheetId="14" r:id="rId5"/>
    <sheet name="OPPORTUNITY MATRIX" sheetId="15" r:id="rId6"/>
    <sheet name="OPPORTUNITY REGISTER" sheetId="16" r:id="rId7"/>
    <sheet name="BACKGROUND" sheetId="3" r:id="rId8"/>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9" i="8" l="1"/>
  <c r="E6" i="9"/>
  <c r="D6" i="9"/>
  <c r="H9" i="14"/>
  <c r="E6" i="15"/>
  <c r="E5" i="15"/>
  <c r="D5" i="15"/>
  <c r="J61" i="16"/>
  <c r="H90" i="14"/>
  <c r="Q90" i="14"/>
  <c r="H61" i="16"/>
  <c r="I61" i="16"/>
  <c r="F61" i="16"/>
  <c r="D61" i="16"/>
  <c r="B61" i="16"/>
  <c r="J60" i="16"/>
  <c r="H89" i="14"/>
  <c r="Q89" i="14"/>
  <c r="H60" i="16"/>
  <c r="I60" i="16"/>
  <c r="F60" i="16"/>
  <c r="D60" i="16"/>
  <c r="B60" i="16"/>
  <c r="V89" i="14"/>
  <c r="V90" i="14"/>
  <c r="K59" i="16"/>
  <c r="J59" i="16"/>
  <c r="H59" i="16"/>
  <c r="I59" i="16"/>
  <c r="G59" i="16"/>
  <c r="F59" i="16"/>
  <c r="E59" i="16"/>
  <c r="D59" i="16"/>
  <c r="J58" i="16"/>
  <c r="H84" i="14"/>
  <c r="Q84" i="14"/>
  <c r="H58" i="16"/>
  <c r="I58" i="16"/>
  <c r="F58" i="16"/>
  <c r="D58" i="16"/>
  <c r="B58" i="16"/>
  <c r="J57" i="16"/>
  <c r="H83" i="14"/>
  <c r="Q83" i="14"/>
  <c r="H57" i="16"/>
  <c r="I57" i="16"/>
  <c r="F57" i="16"/>
  <c r="D57" i="16"/>
  <c r="B57" i="16"/>
  <c r="J56" i="16"/>
  <c r="H82" i="14"/>
  <c r="Q82" i="14"/>
  <c r="H56" i="16"/>
  <c r="I56" i="16"/>
  <c r="F56" i="16"/>
  <c r="D56" i="16"/>
  <c r="B56" i="16"/>
  <c r="J55" i="16"/>
  <c r="H81" i="14"/>
  <c r="Q81" i="14"/>
  <c r="H55" i="16"/>
  <c r="I55" i="16"/>
  <c r="F55" i="16"/>
  <c r="D55" i="16"/>
  <c r="B55" i="16"/>
  <c r="V81" i="14"/>
  <c r="V82" i="14"/>
  <c r="V83" i="14"/>
  <c r="V84" i="14"/>
  <c r="K54" i="16"/>
  <c r="J54" i="16"/>
  <c r="H54" i="16"/>
  <c r="I54" i="16"/>
  <c r="G54" i="16"/>
  <c r="F54" i="16"/>
  <c r="E54" i="16"/>
  <c r="D54" i="16"/>
  <c r="K53" i="16"/>
  <c r="J53" i="16"/>
  <c r="H53" i="16"/>
  <c r="I53" i="16"/>
  <c r="G53" i="16"/>
  <c r="F53" i="16"/>
  <c r="E53" i="16"/>
  <c r="D53" i="16"/>
  <c r="J51" i="16"/>
  <c r="H74" i="14"/>
  <c r="Q74" i="14"/>
  <c r="H51" i="16"/>
  <c r="I51" i="16"/>
  <c r="F51" i="16"/>
  <c r="D51" i="16"/>
  <c r="B51" i="16"/>
  <c r="J50" i="16"/>
  <c r="H73" i="14"/>
  <c r="Q73" i="14"/>
  <c r="H50" i="16"/>
  <c r="I50" i="16"/>
  <c r="F50" i="16"/>
  <c r="D50" i="16"/>
  <c r="B50" i="16"/>
  <c r="J49" i="16"/>
  <c r="H72" i="14"/>
  <c r="Q72" i="14"/>
  <c r="H49" i="16"/>
  <c r="I49" i="16"/>
  <c r="F49" i="16"/>
  <c r="D49" i="16"/>
  <c r="B49" i="16"/>
  <c r="J48" i="16"/>
  <c r="H71" i="14"/>
  <c r="Q71" i="14"/>
  <c r="H48" i="16"/>
  <c r="I48" i="16"/>
  <c r="F48" i="16"/>
  <c r="D48" i="16"/>
  <c r="B48" i="16"/>
  <c r="V71" i="14"/>
  <c r="V72" i="14"/>
  <c r="V73" i="14"/>
  <c r="V74" i="14"/>
  <c r="K47" i="16"/>
  <c r="J47" i="16"/>
  <c r="H47" i="16"/>
  <c r="I47" i="16"/>
  <c r="G47" i="16"/>
  <c r="F47" i="16"/>
  <c r="E47" i="16"/>
  <c r="D47" i="16"/>
  <c r="J46" i="16"/>
  <c r="H66" i="14"/>
  <c r="Q66" i="14"/>
  <c r="H46" i="16"/>
  <c r="I46" i="16"/>
  <c r="F46" i="16"/>
  <c r="D46" i="16"/>
  <c r="B46" i="16"/>
  <c r="J45" i="16"/>
  <c r="H65" i="14"/>
  <c r="Q65" i="14"/>
  <c r="H45" i="16"/>
  <c r="I45" i="16"/>
  <c r="F45" i="16"/>
  <c r="D45" i="16"/>
  <c r="B45" i="16"/>
  <c r="J44" i="16"/>
  <c r="H64" i="14"/>
  <c r="Q64" i="14"/>
  <c r="H44" i="16"/>
  <c r="I44" i="16"/>
  <c r="F44" i="16"/>
  <c r="D44" i="16"/>
  <c r="B44" i="16"/>
  <c r="J43" i="16"/>
  <c r="H63" i="14"/>
  <c r="Q63" i="14"/>
  <c r="H43" i="16"/>
  <c r="I43" i="16"/>
  <c r="F43" i="16"/>
  <c r="D43" i="16"/>
  <c r="B43" i="16"/>
  <c r="V63" i="14"/>
  <c r="V64" i="14"/>
  <c r="V65" i="14"/>
  <c r="V66" i="14"/>
  <c r="K42" i="16"/>
  <c r="J42" i="16"/>
  <c r="H42" i="16"/>
  <c r="I42" i="16"/>
  <c r="G42" i="16"/>
  <c r="F42" i="16"/>
  <c r="E42" i="16"/>
  <c r="D42" i="16"/>
  <c r="K41" i="16"/>
  <c r="J41" i="16"/>
  <c r="H41" i="16"/>
  <c r="I41" i="16"/>
  <c r="G41" i="16"/>
  <c r="F41" i="16"/>
  <c r="E41" i="16"/>
  <c r="D41" i="16"/>
  <c r="J39" i="16"/>
  <c r="H56" i="14"/>
  <c r="Q56" i="14"/>
  <c r="H39" i="16"/>
  <c r="I39" i="16"/>
  <c r="F39" i="16"/>
  <c r="D39" i="16"/>
  <c r="B39" i="16"/>
  <c r="J38" i="16"/>
  <c r="H55" i="14"/>
  <c r="Q55" i="14"/>
  <c r="H38" i="16"/>
  <c r="I38" i="16"/>
  <c r="F38" i="16"/>
  <c r="D38" i="16"/>
  <c r="B38" i="16"/>
  <c r="V55" i="14"/>
  <c r="V56" i="14"/>
  <c r="K37" i="16"/>
  <c r="J37" i="16"/>
  <c r="H37" i="16"/>
  <c r="I37" i="16"/>
  <c r="G37" i="16"/>
  <c r="F37" i="16"/>
  <c r="E37" i="16"/>
  <c r="D37" i="16"/>
  <c r="J36" i="16"/>
  <c r="H50" i="14"/>
  <c r="Q50" i="14"/>
  <c r="H36" i="16"/>
  <c r="I36" i="16"/>
  <c r="F36" i="16"/>
  <c r="D36" i="16"/>
  <c r="B36" i="16"/>
  <c r="J35" i="16"/>
  <c r="H49" i="14"/>
  <c r="Q49" i="14"/>
  <c r="H35" i="16"/>
  <c r="I35" i="16"/>
  <c r="F35" i="16"/>
  <c r="D35" i="16"/>
  <c r="B35" i="16"/>
  <c r="J34" i="16"/>
  <c r="H48" i="14"/>
  <c r="Q48" i="14"/>
  <c r="H34" i="16"/>
  <c r="I34" i="16"/>
  <c r="F34" i="16"/>
  <c r="D34" i="16"/>
  <c r="B34" i="16"/>
  <c r="J33" i="16"/>
  <c r="H47" i="14"/>
  <c r="Q47" i="14"/>
  <c r="H33" i="16"/>
  <c r="I33" i="16"/>
  <c r="F33" i="16"/>
  <c r="D33" i="16"/>
  <c r="B33" i="16"/>
  <c r="V47" i="14"/>
  <c r="V48" i="14"/>
  <c r="V49" i="14"/>
  <c r="V50" i="14"/>
  <c r="K32" i="16"/>
  <c r="J32" i="16"/>
  <c r="H32" i="16"/>
  <c r="I32" i="16"/>
  <c r="G32" i="16"/>
  <c r="F32" i="16"/>
  <c r="E32" i="16"/>
  <c r="D32" i="16"/>
  <c r="K31" i="16"/>
  <c r="J31" i="16"/>
  <c r="H31" i="16"/>
  <c r="I31" i="16"/>
  <c r="G31" i="16"/>
  <c r="F31" i="16"/>
  <c r="E31" i="16"/>
  <c r="D31" i="16"/>
  <c r="J29" i="16"/>
  <c r="H40" i="14"/>
  <c r="Q40" i="14"/>
  <c r="H29" i="16"/>
  <c r="I29" i="16"/>
  <c r="F29" i="16"/>
  <c r="D29" i="16"/>
  <c r="B29" i="16"/>
  <c r="V40" i="14"/>
  <c r="K28" i="16"/>
  <c r="J28" i="16"/>
  <c r="H28" i="16"/>
  <c r="I28" i="16"/>
  <c r="G28" i="16"/>
  <c r="F28" i="16"/>
  <c r="E28" i="16"/>
  <c r="D28" i="16"/>
  <c r="J27" i="16"/>
  <c r="H35" i="14"/>
  <c r="Q35" i="14"/>
  <c r="H27" i="16"/>
  <c r="I27" i="16"/>
  <c r="F27" i="16"/>
  <c r="D27" i="16"/>
  <c r="B27" i="16"/>
  <c r="J26" i="16"/>
  <c r="H34" i="14"/>
  <c r="Q34" i="14"/>
  <c r="H26" i="16"/>
  <c r="I26" i="16"/>
  <c r="F26" i="16"/>
  <c r="D26" i="16"/>
  <c r="B26" i="16"/>
  <c r="J25" i="16"/>
  <c r="H33" i="14"/>
  <c r="Q33" i="14"/>
  <c r="H25" i="16"/>
  <c r="I25" i="16"/>
  <c r="F25" i="16"/>
  <c r="D25" i="16"/>
  <c r="B25" i="16"/>
  <c r="J24" i="16"/>
  <c r="H32" i="14"/>
  <c r="Q32" i="14"/>
  <c r="H24" i="16"/>
  <c r="I24" i="16"/>
  <c r="F24" i="16"/>
  <c r="D24" i="16"/>
  <c r="B24" i="16"/>
  <c r="J23" i="16"/>
  <c r="H31" i="14"/>
  <c r="Q31" i="14"/>
  <c r="H23" i="16"/>
  <c r="I23" i="16"/>
  <c r="F23" i="16"/>
  <c r="D23" i="16"/>
  <c r="B23" i="16"/>
  <c r="J22" i="16"/>
  <c r="H30" i="14"/>
  <c r="Q30" i="14"/>
  <c r="H22" i="16"/>
  <c r="I22" i="16"/>
  <c r="F22" i="16"/>
  <c r="D22" i="16"/>
  <c r="B22" i="16"/>
  <c r="V30" i="14"/>
  <c r="V31" i="14"/>
  <c r="V32" i="14"/>
  <c r="V33" i="14"/>
  <c r="V34" i="14"/>
  <c r="V35" i="14"/>
  <c r="K21" i="16"/>
  <c r="J21" i="16"/>
  <c r="H21" i="16"/>
  <c r="I21" i="16"/>
  <c r="G21" i="16"/>
  <c r="F21" i="16"/>
  <c r="E21" i="16"/>
  <c r="D21" i="16"/>
  <c r="K20" i="16"/>
  <c r="J20" i="16"/>
  <c r="H20" i="16"/>
  <c r="I20" i="16"/>
  <c r="G20" i="16"/>
  <c r="F20" i="16"/>
  <c r="E20" i="16"/>
  <c r="D20" i="16"/>
  <c r="J18" i="16"/>
  <c r="H23" i="14"/>
  <c r="Q23" i="14"/>
  <c r="H18" i="16"/>
  <c r="I18" i="16"/>
  <c r="F18" i="16"/>
  <c r="D18" i="16"/>
  <c r="B18" i="16"/>
  <c r="J17" i="16"/>
  <c r="H22" i="14"/>
  <c r="Q22" i="14"/>
  <c r="H17" i="16"/>
  <c r="I17" i="16"/>
  <c r="F17" i="16"/>
  <c r="D17" i="16"/>
  <c r="B17" i="16"/>
  <c r="J16" i="16"/>
  <c r="H21" i="14"/>
  <c r="Q21" i="14"/>
  <c r="H16" i="16"/>
  <c r="I16" i="16"/>
  <c r="F16" i="16"/>
  <c r="D16" i="16"/>
  <c r="B16" i="16"/>
  <c r="J15" i="16"/>
  <c r="H20" i="14"/>
  <c r="Q20" i="14"/>
  <c r="H15" i="16"/>
  <c r="I15" i="16"/>
  <c r="F15" i="16"/>
  <c r="D15" i="16"/>
  <c r="B15" i="16"/>
  <c r="V20" i="14"/>
  <c r="V21" i="14"/>
  <c r="V22" i="14"/>
  <c r="V23" i="14"/>
  <c r="K14" i="16"/>
  <c r="J14" i="16"/>
  <c r="H14" i="16"/>
  <c r="I14" i="16"/>
  <c r="G14" i="16"/>
  <c r="F14" i="16"/>
  <c r="E14" i="16"/>
  <c r="D14" i="16"/>
  <c r="J13" i="16"/>
  <c r="H15" i="14"/>
  <c r="Q15" i="14"/>
  <c r="H13" i="16"/>
  <c r="I13" i="16"/>
  <c r="F13" i="16"/>
  <c r="D13" i="16"/>
  <c r="B13" i="16"/>
  <c r="J12" i="16"/>
  <c r="H14" i="14"/>
  <c r="Q14" i="14"/>
  <c r="H12" i="16"/>
  <c r="I12" i="16"/>
  <c r="F12" i="16"/>
  <c r="D12" i="16"/>
  <c r="B12" i="16"/>
  <c r="J11" i="16"/>
  <c r="H13" i="14"/>
  <c r="Q13" i="14"/>
  <c r="H11" i="16"/>
  <c r="I11" i="16"/>
  <c r="F11" i="16"/>
  <c r="D11" i="16"/>
  <c r="B11" i="16"/>
  <c r="J10" i="16"/>
  <c r="H12" i="14"/>
  <c r="Q12" i="14"/>
  <c r="H10" i="16"/>
  <c r="I10" i="16"/>
  <c r="F10" i="16"/>
  <c r="D10" i="16"/>
  <c r="B10" i="16"/>
  <c r="J9" i="16"/>
  <c r="H11" i="14"/>
  <c r="Q11" i="14"/>
  <c r="H9" i="16"/>
  <c r="I9" i="16"/>
  <c r="F9" i="16"/>
  <c r="D9" i="16"/>
  <c r="B9" i="16"/>
  <c r="J8" i="16"/>
  <c r="H10" i="14"/>
  <c r="Q10" i="14"/>
  <c r="H8" i="16"/>
  <c r="I8" i="16"/>
  <c r="F8" i="16"/>
  <c r="D8" i="16"/>
  <c r="B8" i="16"/>
  <c r="J7" i="16"/>
  <c r="Q9" i="14"/>
  <c r="H7" i="16"/>
  <c r="I7" i="16"/>
  <c r="F7" i="16"/>
  <c r="D7" i="16"/>
  <c r="B7" i="16"/>
  <c r="V9" i="14"/>
  <c r="V10" i="14"/>
  <c r="V11" i="14"/>
  <c r="V12" i="14"/>
  <c r="V13" i="14"/>
  <c r="V14" i="14"/>
  <c r="V15" i="14"/>
  <c r="K6" i="16"/>
  <c r="J6" i="16"/>
  <c r="H6" i="16"/>
  <c r="I6" i="16"/>
  <c r="G6" i="16"/>
  <c r="F6" i="16"/>
  <c r="E6" i="16"/>
  <c r="D6" i="16"/>
  <c r="K5" i="16"/>
  <c r="J5" i="16"/>
  <c r="H5" i="16"/>
  <c r="I5" i="16"/>
  <c r="G5" i="16"/>
  <c r="F5" i="16"/>
  <c r="E5" i="16"/>
  <c r="D5" i="16"/>
  <c r="J61" i="15"/>
  <c r="H61" i="15"/>
  <c r="I61" i="15"/>
  <c r="F61" i="15"/>
  <c r="D61" i="15"/>
  <c r="B61" i="15"/>
  <c r="J60" i="15"/>
  <c r="H60" i="15"/>
  <c r="I60" i="15"/>
  <c r="F60" i="15"/>
  <c r="D60" i="15"/>
  <c r="B60" i="15"/>
  <c r="K59" i="15"/>
  <c r="J59" i="15"/>
  <c r="H59" i="15"/>
  <c r="I59" i="15"/>
  <c r="G59" i="15"/>
  <c r="F59" i="15"/>
  <c r="E59" i="15"/>
  <c r="D59" i="15"/>
  <c r="J58" i="15"/>
  <c r="H58" i="15"/>
  <c r="I58" i="15"/>
  <c r="F58" i="15"/>
  <c r="D58" i="15"/>
  <c r="B58" i="15"/>
  <c r="J57" i="15"/>
  <c r="H57" i="15"/>
  <c r="I57" i="15"/>
  <c r="F57" i="15"/>
  <c r="D57" i="15"/>
  <c r="B57" i="15"/>
  <c r="J56" i="15"/>
  <c r="H56" i="15"/>
  <c r="I56" i="15"/>
  <c r="F56" i="15"/>
  <c r="D56" i="15"/>
  <c r="B56" i="15"/>
  <c r="J55" i="15"/>
  <c r="H55" i="15"/>
  <c r="I55" i="15"/>
  <c r="F55" i="15"/>
  <c r="D55" i="15"/>
  <c r="B55" i="15"/>
  <c r="K54" i="15"/>
  <c r="J54" i="15"/>
  <c r="H54" i="15"/>
  <c r="I54" i="15"/>
  <c r="G54" i="15"/>
  <c r="F54" i="15"/>
  <c r="E54" i="15"/>
  <c r="D54" i="15"/>
  <c r="K53" i="15"/>
  <c r="J53" i="15"/>
  <c r="H53" i="15"/>
  <c r="I53" i="15"/>
  <c r="G53" i="15"/>
  <c r="F53" i="15"/>
  <c r="E53" i="15"/>
  <c r="D53" i="15"/>
  <c r="J51" i="15"/>
  <c r="H51" i="15"/>
  <c r="I51" i="15"/>
  <c r="F51" i="15"/>
  <c r="D51" i="15"/>
  <c r="B51" i="15"/>
  <c r="J50" i="15"/>
  <c r="H50" i="15"/>
  <c r="I50" i="15"/>
  <c r="F50" i="15"/>
  <c r="D50" i="15"/>
  <c r="B50" i="15"/>
  <c r="J49" i="15"/>
  <c r="H49" i="15"/>
  <c r="I49" i="15"/>
  <c r="F49" i="15"/>
  <c r="D49" i="15"/>
  <c r="B49" i="15"/>
  <c r="J48" i="15"/>
  <c r="H48" i="15"/>
  <c r="I48" i="15"/>
  <c r="F48" i="15"/>
  <c r="D48" i="15"/>
  <c r="B48" i="15"/>
  <c r="K47" i="15"/>
  <c r="J47" i="15"/>
  <c r="H47" i="15"/>
  <c r="I47" i="15"/>
  <c r="G47" i="15"/>
  <c r="F47" i="15"/>
  <c r="E47" i="15"/>
  <c r="D47" i="15"/>
  <c r="J46" i="15"/>
  <c r="H46" i="15"/>
  <c r="I46" i="15"/>
  <c r="F46" i="15"/>
  <c r="D46" i="15"/>
  <c r="B46" i="15"/>
  <c r="J45" i="15"/>
  <c r="H45" i="15"/>
  <c r="I45" i="15"/>
  <c r="F45" i="15"/>
  <c r="D45" i="15"/>
  <c r="B45" i="15"/>
  <c r="J44" i="15"/>
  <c r="H44" i="15"/>
  <c r="I44" i="15"/>
  <c r="F44" i="15"/>
  <c r="D44" i="15"/>
  <c r="B44" i="15"/>
  <c r="J43" i="15"/>
  <c r="H43" i="15"/>
  <c r="I43" i="15"/>
  <c r="F43" i="15"/>
  <c r="D43" i="15"/>
  <c r="B43" i="15"/>
  <c r="K42" i="15"/>
  <c r="J42" i="15"/>
  <c r="H42" i="15"/>
  <c r="I42" i="15"/>
  <c r="G42" i="15"/>
  <c r="F42" i="15"/>
  <c r="E42" i="15"/>
  <c r="D42" i="15"/>
  <c r="K41" i="15"/>
  <c r="J41" i="15"/>
  <c r="H41" i="15"/>
  <c r="I41" i="15"/>
  <c r="G41" i="15"/>
  <c r="F41" i="15"/>
  <c r="E41" i="15"/>
  <c r="D41" i="15"/>
  <c r="J39" i="15"/>
  <c r="H39" i="15"/>
  <c r="I39" i="15"/>
  <c r="F39" i="15"/>
  <c r="D39" i="15"/>
  <c r="B39" i="15"/>
  <c r="J38" i="15"/>
  <c r="H38" i="15"/>
  <c r="I38" i="15"/>
  <c r="F38" i="15"/>
  <c r="D38" i="15"/>
  <c r="B38" i="15"/>
  <c r="K37" i="15"/>
  <c r="J37" i="15"/>
  <c r="H37" i="15"/>
  <c r="I37" i="15"/>
  <c r="G37" i="15"/>
  <c r="F37" i="15"/>
  <c r="E37" i="15"/>
  <c r="D37" i="15"/>
  <c r="J36" i="15"/>
  <c r="H36" i="15"/>
  <c r="I36" i="15"/>
  <c r="F36" i="15"/>
  <c r="D36" i="15"/>
  <c r="B36" i="15"/>
  <c r="J35" i="15"/>
  <c r="H35" i="15"/>
  <c r="I35" i="15"/>
  <c r="F35" i="15"/>
  <c r="D35" i="15"/>
  <c r="B35" i="15"/>
  <c r="J34" i="15"/>
  <c r="H34" i="15"/>
  <c r="I34" i="15"/>
  <c r="F34" i="15"/>
  <c r="D34" i="15"/>
  <c r="B34" i="15"/>
  <c r="J33" i="15"/>
  <c r="H33" i="15"/>
  <c r="I33" i="15"/>
  <c r="F33" i="15"/>
  <c r="D33" i="15"/>
  <c r="B33" i="15"/>
  <c r="K32" i="15"/>
  <c r="J32" i="15"/>
  <c r="H32" i="15"/>
  <c r="I32" i="15"/>
  <c r="G32" i="15"/>
  <c r="F32" i="15"/>
  <c r="E32" i="15"/>
  <c r="D32" i="15"/>
  <c r="K31" i="15"/>
  <c r="J31" i="15"/>
  <c r="H31" i="15"/>
  <c r="I31" i="15"/>
  <c r="G31" i="15"/>
  <c r="F31" i="15"/>
  <c r="E31" i="15"/>
  <c r="D31" i="15"/>
  <c r="J29" i="15"/>
  <c r="H29" i="15"/>
  <c r="I29" i="15"/>
  <c r="F29" i="15"/>
  <c r="D29" i="15"/>
  <c r="B29" i="15"/>
  <c r="K28" i="15"/>
  <c r="J28" i="15"/>
  <c r="H28" i="15"/>
  <c r="I28" i="15"/>
  <c r="G28" i="15"/>
  <c r="F28" i="15"/>
  <c r="E28" i="15"/>
  <c r="D28" i="15"/>
  <c r="J27" i="15"/>
  <c r="H27" i="15"/>
  <c r="I27" i="15"/>
  <c r="F27" i="15"/>
  <c r="D27" i="15"/>
  <c r="B27" i="15"/>
  <c r="J26" i="15"/>
  <c r="H26" i="15"/>
  <c r="I26" i="15"/>
  <c r="F26" i="15"/>
  <c r="D26" i="15"/>
  <c r="B26" i="15"/>
  <c r="J25" i="15"/>
  <c r="H25" i="15"/>
  <c r="I25" i="15"/>
  <c r="F25" i="15"/>
  <c r="D25" i="15"/>
  <c r="B25" i="15"/>
  <c r="J24" i="15"/>
  <c r="H24" i="15"/>
  <c r="I24" i="15"/>
  <c r="F24" i="15"/>
  <c r="D24" i="15"/>
  <c r="B24" i="15"/>
  <c r="J23" i="15"/>
  <c r="H23" i="15"/>
  <c r="I23" i="15"/>
  <c r="F23" i="15"/>
  <c r="D23" i="15"/>
  <c r="B23" i="15"/>
  <c r="J22" i="15"/>
  <c r="H22" i="15"/>
  <c r="I22" i="15"/>
  <c r="F22" i="15"/>
  <c r="D22" i="15"/>
  <c r="B22" i="15"/>
  <c r="K21" i="15"/>
  <c r="J21" i="15"/>
  <c r="H21" i="15"/>
  <c r="I21" i="15"/>
  <c r="G21" i="15"/>
  <c r="F21" i="15"/>
  <c r="E21" i="15"/>
  <c r="D21" i="15"/>
  <c r="K20" i="15"/>
  <c r="J20" i="15"/>
  <c r="H20" i="15"/>
  <c r="I20" i="15"/>
  <c r="G20" i="15"/>
  <c r="F20" i="15"/>
  <c r="E20" i="15"/>
  <c r="D20" i="15"/>
  <c r="J18" i="15"/>
  <c r="H18" i="15"/>
  <c r="I18" i="15"/>
  <c r="F18" i="15"/>
  <c r="D18" i="15"/>
  <c r="B18" i="15"/>
  <c r="J17" i="15"/>
  <c r="H17" i="15"/>
  <c r="I17" i="15"/>
  <c r="F17" i="15"/>
  <c r="D17" i="15"/>
  <c r="B17" i="15"/>
  <c r="J16" i="15"/>
  <c r="H16" i="15"/>
  <c r="I16" i="15"/>
  <c r="F16" i="15"/>
  <c r="D16" i="15"/>
  <c r="B16" i="15"/>
  <c r="J15" i="15"/>
  <c r="H15" i="15"/>
  <c r="I15" i="15"/>
  <c r="F15" i="15"/>
  <c r="D15" i="15"/>
  <c r="B15" i="15"/>
  <c r="K14" i="15"/>
  <c r="J14" i="15"/>
  <c r="H14" i="15"/>
  <c r="I14" i="15"/>
  <c r="G14" i="15"/>
  <c r="F14" i="15"/>
  <c r="E14" i="15"/>
  <c r="D14" i="15"/>
  <c r="J13" i="15"/>
  <c r="H13" i="15"/>
  <c r="I13" i="15"/>
  <c r="F13" i="15"/>
  <c r="D13" i="15"/>
  <c r="B13" i="15"/>
  <c r="J12" i="15"/>
  <c r="H12" i="15"/>
  <c r="I12" i="15"/>
  <c r="F12" i="15"/>
  <c r="D12" i="15"/>
  <c r="B12" i="15"/>
  <c r="J11" i="15"/>
  <c r="H11" i="15"/>
  <c r="I11" i="15"/>
  <c r="F11" i="15"/>
  <c r="D11" i="15"/>
  <c r="B11" i="15"/>
  <c r="J10" i="15"/>
  <c r="H10" i="15"/>
  <c r="I10" i="15"/>
  <c r="F10" i="15"/>
  <c r="D10" i="15"/>
  <c r="B10" i="15"/>
  <c r="J9" i="15"/>
  <c r="H9" i="15"/>
  <c r="I9" i="15"/>
  <c r="F9" i="15"/>
  <c r="D9" i="15"/>
  <c r="B9" i="15"/>
  <c r="J8" i="15"/>
  <c r="H8" i="15"/>
  <c r="I8" i="15"/>
  <c r="F8" i="15"/>
  <c r="D8" i="15"/>
  <c r="B8" i="15"/>
  <c r="J7" i="15"/>
  <c r="H7" i="15"/>
  <c r="I7" i="15"/>
  <c r="F7" i="15"/>
  <c r="D7" i="15"/>
  <c r="B7" i="15"/>
  <c r="K6" i="15"/>
  <c r="J6" i="15"/>
  <c r="H6" i="15"/>
  <c r="I6" i="15"/>
  <c r="G6" i="15"/>
  <c r="F6" i="15"/>
  <c r="D6" i="15"/>
  <c r="K5" i="15"/>
  <c r="J5" i="15"/>
  <c r="H5" i="15"/>
  <c r="I5" i="15"/>
  <c r="G5" i="15"/>
  <c r="F5" i="15"/>
  <c r="V88" i="14"/>
  <c r="Q88" i="14"/>
  <c r="H88" i="14"/>
  <c r="V87" i="14"/>
  <c r="Q87" i="14"/>
  <c r="H87" i="14"/>
  <c r="V86" i="14"/>
  <c r="Q86" i="14"/>
  <c r="H86" i="14"/>
  <c r="V85" i="14"/>
  <c r="Q85" i="14"/>
  <c r="H85" i="14"/>
  <c r="V80" i="14"/>
  <c r="Q80" i="14"/>
  <c r="H80" i="14"/>
  <c r="V79" i="14"/>
  <c r="Q79" i="14"/>
  <c r="H79" i="14"/>
  <c r="V78" i="14"/>
  <c r="Q78" i="14"/>
  <c r="H78" i="14"/>
  <c r="V77" i="14"/>
  <c r="Q77" i="14"/>
  <c r="H77" i="14"/>
  <c r="V76" i="14"/>
  <c r="Q76" i="14"/>
  <c r="H76" i="14"/>
  <c r="V75" i="14"/>
  <c r="Q75" i="14"/>
  <c r="H75" i="14"/>
  <c r="V70" i="14"/>
  <c r="Q70" i="14"/>
  <c r="H70" i="14"/>
  <c r="V69" i="14"/>
  <c r="Q69" i="14"/>
  <c r="H69" i="14"/>
  <c r="V68" i="14"/>
  <c r="Q68" i="14"/>
  <c r="H68" i="14"/>
  <c r="V67" i="14"/>
  <c r="Q67" i="14"/>
  <c r="H67" i="14"/>
  <c r="V62" i="14"/>
  <c r="Q62" i="14"/>
  <c r="H62" i="14"/>
  <c r="V61" i="14"/>
  <c r="Q61" i="14"/>
  <c r="H61" i="14"/>
  <c r="V60" i="14"/>
  <c r="Q60" i="14"/>
  <c r="H60" i="14"/>
  <c r="V59" i="14"/>
  <c r="Q59" i="14"/>
  <c r="H59" i="14"/>
  <c r="V58" i="14"/>
  <c r="Q58" i="14"/>
  <c r="H58" i="14"/>
  <c r="V57" i="14"/>
  <c r="Q57" i="14"/>
  <c r="H57" i="14"/>
  <c r="V54" i="14"/>
  <c r="Q54" i="14"/>
  <c r="H54" i="14"/>
  <c r="V53" i="14"/>
  <c r="Q53" i="14"/>
  <c r="H53" i="14"/>
  <c r="V52" i="14"/>
  <c r="Q52" i="14"/>
  <c r="H52" i="14"/>
  <c r="V51" i="14"/>
  <c r="Q51" i="14"/>
  <c r="H51" i="14"/>
  <c r="V46" i="14"/>
  <c r="Q46" i="14"/>
  <c r="H46" i="14"/>
  <c r="V45" i="14"/>
  <c r="Q45" i="14"/>
  <c r="H45" i="14"/>
  <c r="V44" i="14"/>
  <c r="Q44" i="14"/>
  <c r="H44" i="14"/>
  <c r="V43" i="14"/>
  <c r="Q43" i="14"/>
  <c r="H43" i="14"/>
  <c r="V42" i="14"/>
  <c r="Q42" i="14"/>
  <c r="H42" i="14"/>
  <c r="V41" i="14"/>
  <c r="Q41" i="14"/>
  <c r="H41" i="14"/>
  <c r="V39" i="14"/>
  <c r="Q39" i="14"/>
  <c r="H39" i="14"/>
  <c r="V38" i="14"/>
  <c r="Q38" i="14"/>
  <c r="H38" i="14"/>
  <c r="V37" i="14"/>
  <c r="Q37" i="14"/>
  <c r="H37" i="14"/>
  <c r="V36" i="14"/>
  <c r="Q36" i="14"/>
  <c r="H36" i="14"/>
  <c r="V29" i="14"/>
  <c r="Q29" i="14"/>
  <c r="H29" i="14"/>
  <c r="V28" i="14"/>
  <c r="Q28" i="14"/>
  <c r="H28" i="14"/>
  <c r="V27" i="14"/>
  <c r="Q27" i="14"/>
  <c r="H27" i="14"/>
  <c r="V26" i="14"/>
  <c r="Q26" i="14"/>
  <c r="H26" i="14"/>
  <c r="V25" i="14"/>
  <c r="Q25" i="14"/>
  <c r="H25" i="14"/>
  <c r="V24" i="14"/>
  <c r="Q24" i="14"/>
  <c r="H24" i="14"/>
  <c r="V19" i="14"/>
  <c r="H19" i="14"/>
  <c r="V18" i="14"/>
  <c r="H18" i="14"/>
  <c r="V17" i="14"/>
  <c r="H17" i="14"/>
  <c r="V16" i="14"/>
  <c r="H16" i="14"/>
  <c r="H29" i="9"/>
  <c r="Q10" i="8"/>
  <c r="Q11" i="8"/>
  <c r="Q12" i="8"/>
  <c r="Q13" i="8"/>
  <c r="Q14" i="8"/>
  <c r="Q15" i="8"/>
  <c r="Q9" i="8"/>
  <c r="E5" i="9"/>
  <c r="D5" i="9"/>
  <c r="H7" i="9"/>
  <c r="H8" i="9"/>
  <c r="H9" i="9"/>
  <c r="H10" i="9"/>
  <c r="H11" i="9"/>
  <c r="H12" i="9"/>
  <c r="H13" i="9"/>
  <c r="H6" i="9"/>
  <c r="H5" i="9"/>
  <c r="I5" i="9"/>
  <c r="I6" i="9"/>
  <c r="I7" i="9"/>
  <c r="V9" i="8"/>
  <c r="H7" i="10"/>
  <c r="I7" i="10"/>
  <c r="H8" i="10"/>
  <c r="H9" i="10"/>
  <c r="H10" i="10"/>
  <c r="H11" i="10"/>
  <c r="H12" i="10"/>
  <c r="H13" i="10"/>
  <c r="H6" i="10"/>
  <c r="I6" i="10"/>
  <c r="H89" i="8"/>
  <c r="Q89" i="8"/>
  <c r="V89" i="8"/>
  <c r="H81" i="8"/>
  <c r="Q81" i="8"/>
  <c r="V81" i="8"/>
  <c r="H71" i="8"/>
  <c r="Q71" i="8"/>
  <c r="V71" i="8"/>
  <c r="H63" i="8"/>
  <c r="Q63" i="8"/>
  <c r="V63" i="8"/>
  <c r="H55" i="8"/>
  <c r="Q55" i="8"/>
  <c r="V55" i="8"/>
  <c r="H47" i="8"/>
  <c r="Q47" i="8"/>
  <c r="V47" i="8"/>
  <c r="H40" i="8"/>
  <c r="Q40" i="8"/>
  <c r="V40" i="8"/>
  <c r="H30" i="8"/>
  <c r="Q30" i="8"/>
  <c r="V30" i="8"/>
  <c r="H20" i="8"/>
  <c r="Q20" i="8"/>
  <c r="V20" i="8"/>
  <c r="J61" i="10"/>
  <c r="H61" i="10"/>
  <c r="I61" i="10"/>
  <c r="F61" i="10"/>
  <c r="D61" i="10"/>
  <c r="B61" i="10"/>
  <c r="J60" i="10"/>
  <c r="H60" i="10"/>
  <c r="I60" i="10"/>
  <c r="F60" i="10"/>
  <c r="D60" i="10"/>
  <c r="B60" i="10"/>
  <c r="K59" i="10"/>
  <c r="J59" i="10"/>
  <c r="H59" i="10"/>
  <c r="I59" i="10"/>
  <c r="G59" i="10"/>
  <c r="F59" i="10"/>
  <c r="E59" i="10"/>
  <c r="D59" i="10"/>
  <c r="J58" i="10"/>
  <c r="H58" i="10"/>
  <c r="I58" i="10"/>
  <c r="F58" i="10"/>
  <c r="D58" i="10"/>
  <c r="B58" i="10"/>
  <c r="J57" i="10"/>
  <c r="H57" i="10"/>
  <c r="I57" i="10"/>
  <c r="F57" i="10"/>
  <c r="D57" i="10"/>
  <c r="B57" i="10"/>
  <c r="J56" i="10"/>
  <c r="H56" i="10"/>
  <c r="I56" i="10"/>
  <c r="F56" i="10"/>
  <c r="D56" i="10"/>
  <c r="B56" i="10"/>
  <c r="J55" i="10"/>
  <c r="H55" i="10"/>
  <c r="I55" i="10"/>
  <c r="F55" i="10"/>
  <c r="D55" i="10"/>
  <c r="B55" i="10"/>
  <c r="K54" i="10"/>
  <c r="J54" i="10"/>
  <c r="H54" i="10"/>
  <c r="I54" i="10"/>
  <c r="G54" i="10"/>
  <c r="F54" i="10"/>
  <c r="E54" i="10"/>
  <c r="D54" i="10"/>
  <c r="K53" i="10"/>
  <c r="J53" i="10"/>
  <c r="H53" i="10"/>
  <c r="I53" i="10"/>
  <c r="G53" i="10"/>
  <c r="F53" i="10"/>
  <c r="E53" i="10"/>
  <c r="D53" i="10"/>
  <c r="J51" i="10"/>
  <c r="H51" i="10"/>
  <c r="I51" i="10"/>
  <c r="F51" i="10"/>
  <c r="D51" i="10"/>
  <c r="B51" i="10"/>
  <c r="J50" i="10"/>
  <c r="H50" i="10"/>
  <c r="I50" i="10"/>
  <c r="F50" i="10"/>
  <c r="D50" i="10"/>
  <c r="B50" i="10"/>
  <c r="J49" i="10"/>
  <c r="H49" i="10"/>
  <c r="I49" i="10"/>
  <c r="F49" i="10"/>
  <c r="D49" i="10"/>
  <c r="B49" i="10"/>
  <c r="J48" i="10"/>
  <c r="H48" i="10"/>
  <c r="I48" i="10"/>
  <c r="F48" i="10"/>
  <c r="D48" i="10"/>
  <c r="B48" i="10"/>
  <c r="K47" i="10"/>
  <c r="J47" i="10"/>
  <c r="H47" i="10"/>
  <c r="I47" i="10"/>
  <c r="G47" i="10"/>
  <c r="F47" i="10"/>
  <c r="E47" i="10"/>
  <c r="D47" i="10"/>
  <c r="J46" i="10"/>
  <c r="H46" i="10"/>
  <c r="I46" i="10"/>
  <c r="F46" i="10"/>
  <c r="D46" i="10"/>
  <c r="B46" i="10"/>
  <c r="J45" i="10"/>
  <c r="H45" i="10"/>
  <c r="I45" i="10"/>
  <c r="F45" i="10"/>
  <c r="D45" i="10"/>
  <c r="B45" i="10"/>
  <c r="J44" i="10"/>
  <c r="H44" i="10"/>
  <c r="I44" i="10"/>
  <c r="F44" i="10"/>
  <c r="D44" i="10"/>
  <c r="B44" i="10"/>
  <c r="J43" i="10"/>
  <c r="H43" i="10"/>
  <c r="I43" i="10"/>
  <c r="F43" i="10"/>
  <c r="D43" i="10"/>
  <c r="B43" i="10"/>
  <c r="K42" i="10"/>
  <c r="J42" i="10"/>
  <c r="H42" i="10"/>
  <c r="I42" i="10"/>
  <c r="G42" i="10"/>
  <c r="F42" i="10"/>
  <c r="E42" i="10"/>
  <c r="D42" i="10"/>
  <c r="K41" i="10"/>
  <c r="J41" i="10"/>
  <c r="H41" i="10"/>
  <c r="I41" i="10"/>
  <c r="G41" i="10"/>
  <c r="F41" i="10"/>
  <c r="E41" i="10"/>
  <c r="D41" i="10"/>
  <c r="J39" i="10"/>
  <c r="H39" i="10"/>
  <c r="I39" i="10"/>
  <c r="F39" i="10"/>
  <c r="D39" i="10"/>
  <c r="B39" i="10"/>
  <c r="J38" i="10"/>
  <c r="H38" i="10"/>
  <c r="I38" i="10"/>
  <c r="F38" i="10"/>
  <c r="D38" i="10"/>
  <c r="B38" i="10"/>
  <c r="K37" i="10"/>
  <c r="J37" i="10"/>
  <c r="H37" i="10"/>
  <c r="I37" i="10"/>
  <c r="G37" i="10"/>
  <c r="F37" i="10"/>
  <c r="E37" i="10"/>
  <c r="D37" i="10"/>
  <c r="J36" i="10"/>
  <c r="H36" i="10"/>
  <c r="I36" i="10"/>
  <c r="F36" i="10"/>
  <c r="D36" i="10"/>
  <c r="B36" i="10"/>
  <c r="J35" i="10"/>
  <c r="H35" i="10"/>
  <c r="I35" i="10"/>
  <c r="F35" i="10"/>
  <c r="D35" i="10"/>
  <c r="B35" i="10"/>
  <c r="J34" i="10"/>
  <c r="H34" i="10"/>
  <c r="I34" i="10"/>
  <c r="F34" i="10"/>
  <c r="D34" i="10"/>
  <c r="B34" i="10"/>
  <c r="J33" i="10"/>
  <c r="H33" i="10"/>
  <c r="I33" i="10"/>
  <c r="F33" i="10"/>
  <c r="D33" i="10"/>
  <c r="B33" i="10"/>
  <c r="K32" i="10"/>
  <c r="J32" i="10"/>
  <c r="H32" i="10"/>
  <c r="I32" i="10"/>
  <c r="G32" i="10"/>
  <c r="F32" i="10"/>
  <c r="E32" i="10"/>
  <c r="D32" i="10"/>
  <c r="K31" i="10"/>
  <c r="J31" i="10"/>
  <c r="H31" i="10"/>
  <c r="I31" i="10"/>
  <c r="G31" i="10"/>
  <c r="F31" i="10"/>
  <c r="E31" i="10"/>
  <c r="D31" i="10"/>
  <c r="J29" i="10"/>
  <c r="H29" i="10"/>
  <c r="I29" i="10"/>
  <c r="F29" i="10"/>
  <c r="D29" i="10"/>
  <c r="B29" i="10"/>
  <c r="K28" i="10"/>
  <c r="J28" i="10"/>
  <c r="H28" i="10"/>
  <c r="I28" i="10"/>
  <c r="G28" i="10"/>
  <c r="F28" i="10"/>
  <c r="E28" i="10"/>
  <c r="D28" i="10"/>
  <c r="J27" i="10"/>
  <c r="H27" i="10"/>
  <c r="I27" i="10"/>
  <c r="F27" i="10"/>
  <c r="D27" i="10"/>
  <c r="B27" i="10"/>
  <c r="J26" i="10"/>
  <c r="H26" i="10"/>
  <c r="I26" i="10"/>
  <c r="F26" i="10"/>
  <c r="D26" i="10"/>
  <c r="B26" i="10"/>
  <c r="J25" i="10"/>
  <c r="H25" i="10"/>
  <c r="I25" i="10"/>
  <c r="F25" i="10"/>
  <c r="D25" i="10"/>
  <c r="B25" i="10"/>
  <c r="J24" i="10"/>
  <c r="H24" i="10"/>
  <c r="I24" i="10"/>
  <c r="F24" i="10"/>
  <c r="D24" i="10"/>
  <c r="B24" i="10"/>
  <c r="J23" i="10"/>
  <c r="H23" i="10"/>
  <c r="I23" i="10"/>
  <c r="F23" i="10"/>
  <c r="D23" i="10"/>
  <c r="B23" i="10"/>
  <c r="J22" i="10"/>
  <c r="H22" i="10"/>
  <c r="I22" i="10"/>
  <c r="F22" i="10"/>
  <c r="D22" i="10"/>
  <c r="B22" i="10"/>
  <c r="K21" i="10"/>
  <c r="J21" i="10"/>
  <c r="H21" i="10"/>
  <c r="I21" i="10"/>
  <c r="G21" i="10"/>
  <c r="F21" i="10"/>
  <c r="E21" i="10"/>
  <c r="D21" i="10"/>
  <c r="K20" i="10"/>
  <c r="J20" i="10"/>
  <c r="H20" i="10"/>
  <c r="I20" i="10"/>
  <c r="G20" i="10"/>
  <c r="F20" i="10"/>
  <c r="E20" i="10"/>
  <c r="D20" i="10"/>
  <c r="J18" i="10"/>
  <c r="H18" i="10"/>
  <c r="I18" i="10"/>
  <c r="F18" i="10"/>
  <c r="D18" i="10"/>
  <c r="B18" i="10"/>
  <c r="J17" i="10"/>
  <c r="H17" i="10"/>
  <c r="I17" i="10"/>
  <c r="F17" i="10"/>
  <c r="D17" i="10"/>
  <c r="B17" i="10"/>
  <c r="J16" i="10"/>
  <c r="H16" i="10"/>
  <c r="I16" i="10"/>
  <c r="F16" i="10"/>
  <c r="D16" i="10"/>
  <c r="B16" i="10"/>
  <c r="J15" i="10"/>
  <c r="H15" i="10"/>
  <c r="I15" i="10"/>
  <c r="F15" i="10"/>
  <c r="D15" i="10"/>
  <c r="B15" i="10"/>
  <c r="V23" i="8"/>
  <c r="K14" i="10"/>
  <c r="J14" i="10"/>
  <c r="H14" i="10"/>
  <c r="I14" i="10"/>
  <c r="G14" i="10"/>
  <c r="F14" i="10"/>
  <c r="E14" i="10"/>
  <c r="D14" i="10"/>
  <c r="J13" i="10"/>
  <c r="I13" i="10"/>
  <c r="F13" i="10"/>
  <c r="D13" i="10"/>
  <c r="B13" i="10"/>
  <c r="J12" i="10"/>
  <c r="I12" i="10"/>
  <c r="F12" i="10"/>
  <c r="D12" i="10"/>
  <c r="B12" i="10"/>
  <c r="J11" i="10"/>
  <c r="I11" i="10"/>
  <c r="F11" i="10"/>
  <c r="D11" i="10"/>
  <c r="B11" i="10"/>
  <c r="J10" i="10"/>
  <c r="I10" i="10"/>
  <c r="F10" i="10"/>
  <c r="D10" i="10"/>
  <c r="B10" i="10"/>
  <c r="J9" i="10"/>
  <c r="I9" i="10"/>
  <c r="F9" i="10"/>
  <c r="D9" i="10"/>
  <c r="B9" i="10"/>
  <c r="J8" i="10"/>
  <c r="I8" i="10"/>
  <c r="F8" i="10"/>
  <c r="D8" i="10"/>
  <c r="B8" i="10"/>
  <c r="J7" i="10"/>
  <c r="F7" i="10"/>
  <c r="D7" i="10"/>
  <c r="B7" i="10"/>
  <c r="K6" i="10"/>
  <c r="J6" i="10"/>
  <c r="G6" i="10"/>
  <c r="F6" i="10"/>
  <c r="E6" i="10"/>
  <c r="D6" i="10"/>
  <c r="K5" i="10"/>
  <c r="J5" i="10"/>
  <c r="H5" i="10"/>
  <c r="I5" i="10"/>
  <c r="G5" i="10"/>
  <c r="F5" i="10"/>
  <c r="E5" i="10"/>
  <c r="D5" i="10"/>
  <c r="E14" i="9"/>
  <c r="E21" i="9"/>
  <c r="E28" i="9"/>
  <c r="E20" i="9"/>
  <c r="E32" i="9"/>
  <c r="E37" i="9"/>
  <c r="E31" i="9"/>
  <c r="E42" i="9"/>
  <c r="E47" i="9"/>
  <c r="E41" i="9"/>
  <c r="E54" i="9"/>
  <c r="E59" i="9"/>
  <c r="E53" i="9"/>
  <c r="K59" i="9"/>
  <c r="J59" i="9"/>
  <c r="K54" i="9"/>
  <c r="J54" i="9"/>
  <c r="K53" i="9"/>
  <c r="J53" i="9"/>
  <c r="K47" i="9"/>
  <c r="J47" i="9"/>
  <c r="K42" i="9"/>
  <c r="J42" i="9"/>
  <c r="K41" i="9"/>
  <c r="J41" i="9"/>
  <c r="K37" i="9"/>
  <c r="J37" i="9"/>
  <c r="K32" i="9"/>
  <c r="J32" i="9"/>
  <c r="K31" i="9"/>
  <c r="J31" i="9"/>
  <c r="K28" i="9"/>
  <c r="J28" i="9"/>
  <c r="K21" i="9"/>
  <c r="J21" i="9"/>
  <c r="K20" i="9"/>
  <c r="J20" i="9"/>
  <c r="K14" i="9"/>
  <c r="J14" i="9"/>
  <c r="K6" i="9"/>
  <c r="K5" i="9"/>
  <c r="J5" i="9"/>
  <c r="J6" i="9"/>
  <c r="H61" i="9"/>
  <c r="I61" i="9"/>
  <c r="H60" i="9"/>
  <c r="I60" i="9"/>
  <c r="H56" i="9"/>
  <c r="I56" i="9"/>
  <c r="H57" i="9"/>
  <c r="I57" i="9"/>
  <c r="H58" i="9"/>
  <c r="I58" i="9"/>
  <c r="H55" i="9"/>
  <c r="I55" i="9"/>
  <c r="H49" i="9"/>
  <c r="I49" i="9"/>
  <c r="H50" i="9"/>
  <c r="I50" i="9"/>
  <c r="H51" i="9"/>
  <c r="I51" i="9"/>
  <c r="H48" i="9"/>
  <c r="I48" i="9"/>
  <c r="H44" i="9"/>
  <c r="I44" i="9"/>
  <c r="H45" i="9"/>
  <c r="I45" i="9"/>
  <c r="H46" i="9"/>
  <c r="I46" i="9"/>
  <c r="H43" i="9"/>
  <c r="I43" i="9"/>
  <c r="H39" i="9"/>
  <c r="I39" i="9"/>
  <c r="H38" i="9"/>
  <c r="I38" i="9"/>
  <c r="H34" i="9"/>
  <c r="I34" i="9"/>
  <c r="H35" i="9"/>
  <c r="I35" i="9"/>
  <c r="H36" i="9"/>
  <c r="I36" i="9"/>
  <c r="H33" i="9"/>
  <c r="I33" i="9"/>
  <c r="I29" i="9"/>
  <c r="H23" i="9"/>
  <c r="I23" i="9"/>
  <c r="H24" i="9"/>
  <c r="I24" i="9"/>
  <c r="H25" i="9"/>
  <c r="I25" i="9"/>
  <c r="H26" i="9"/>
  <c r="I26" i="9"/>
  <c r="H27" i="9"/>
  <c r="I27" i="9"/>
  <c r="H22" i="9"/>
  <c r="I22" i="9"/>
  <c r="V10" i="8"/>
  <c r="V11" i="8"/>
  <c r="V12" i="8"/>
  <c r="V13" i="8"/>
  <c r="V14" i="8"/>
  <c r="V15" i="8"/>
  <c r="V16" i="8"/>
  <c r="V17" i="8"/>
  <c r="V18" i="8"/>
  <c r="V19" i="8"/>
  <c r="V21" i="8"/>
  <c r="V22" i="8"/>
  <c r="V24" i="8"/>
  <c r="V25" i="8"/>
  <c r="V26" i="8"/>
  <c r="V27" i="8"/>
  <c r="V28" i="8"/>
  <c r="V29" i="8"/>
  <c r="V31" i="8"/>
  <c r="V32" i="8"/>
  <c r="V33" i="8"/>
  <c r="V34" i="8"/>
  <c r="V35" i="8"/>
  <c r="V36" i="8"/>
  <c r="V37" i="8"/>
  <c r="V38" i="8"/>
  <c r="V39" i="8"/>
  <c r="V41" i="8"/>
  <c r="V42" i="8"/>
  <c r="V43" i="8"/>
  <c r="V44" i="8"/>
  <c r="V45" i="8"/>
  <c r="V46" i="8"/>
  <c r="V48" i="8"/>
  <c r="V49" i="8"/>
  <c r="V50" i="8"/>
  <c r="V51" i="8"/>
  <c r="V52" i="8"/>
  <c r="V53" i="8"/>
  <c r="V54" i="8"/>
  <c r="V56" i="8"/>
  <c r="V57" i="8"/>
  <c r="V58" i="8"/>
  <c r="V59" i="8"/>
  <c r="V60" i="8"/>
  <c r="V61" i="8"/>
  <c r="V62" i="8"/>
  <c r="V64" i="8"/>
  <c r="V65" i="8"/>
  <c r="V66" i="8"/>
  <c r="V67" i="8"/>
  <c r="V68" i="8"/>
  <c r="V69" i="8"/>
  <c r="V70" i="8"/>
  <c r="V72" i="8"/>
  <c r="V73" i="8"/>
  <c r="V74" i="8"/>
  <c r="V75" i="8"/>
  <c r="V76" i="8"/>
  <c r="V77" i="8"/>
  <c r="V78" i="8"/>
  <c r="V79" i="8"/>
  <c r="V80" i="8"/>
  <c r="V82" i="8"/>
  <c r="V83" i="8"/>
  <c r="V84" i="8"/>
  <c r="V85" i="8"/>
  <c r="V86" i="8"/>
  <c r="V87" i="8"/>
  <c r="V88" i="8"/>
  <c r="V90" i="8"/>
  <c r="Q21" i="8"/>
  <c r="Q22" i="8"/>
  <c r="Q23" i="8"/>
  <c r="Q24" i="8"/>
  <c r="Q25" i="8"/>
  <c r="Q26" i="8"/>
  <c r="Q27" i="8"/>
  <c r="Q28" i="8"/>
  <c r="Q29" i="8"/>
  <c r="Q31" i="8"/>
  <c r="Q32" i="8"/>
  <c r="Q33" i="8"/>
  <c r="Q34" i="8"/>
  <c r="Q35" i="8"/>
  <c r="Q36" i="8"/>
  <c r="Q37" i="8"/>
  <c r="Q38" i="8"/>
  <c r="Q39" i="8"/>
  <c r="Q41" i="8"/>
  <c r="Q42" i="8"/>
  <c r="Q43" i="8"/>
  <c r="Q44" i="8"/>
  <c r="Q45" i="8"/>
  <c r="Q46" i="8"/>
  <c r="Q48" i="8"/>
  <c r="Q49" i="8"/>
  <c r="Q50" i="8"/>
  <c r="Q51" i="8"/>
  <c r="Q52" i="8"/>
  <c r="Q53" i="8"/>
  <c r="Q54" i="8"/>
  <c r="Q56" i="8"/>
  <c r="Q57" i="8"/>
  <c r="Q58" i="8"/>
  <c r="Q59" i="8"/>
  <c r="Q60" i="8"/>
  <c r="Q61" i="8"/>
  <c r="Q62" i="8"/>
  <c r="Q64" i="8"/>
  <c r="Q65" i="8"/>
  <c r="Q66" i="8"/>
  <c r="Q67" i="8"/>
  <c r="Q68" i="8"/>
  <c r="Q69" i="8"/>
  <c r="Q70" i="8"/>
  <c r="Q72" i="8"/>
  <c r="Q73" i="8"/>
  <c r="Q74" i="8"/>
  <c r="Q75" i="8"/>
  <c r="Q76" i="8"/>
  <c r="Q77" i="8"/>
  <c r="Q78" i="8"/>
  <c r="Q79" i="8"/>
  <c r="Q80" i="8"/>
  <c r="Q82" i="8"/>
  <c r="Q83" i="8"/>
  <c r="Q84" i="8"/>
  <c r="Q85" i="8"/>
  <c r="Q86" i="8"/>
  <c r="Q87" i="8"/>
  <c r="Q88" i="8"/>
  <c r="Q90" i="8"/>
  <c r="D15" i="9"/>
  <c r="D9" i="9"/>
  <c r="D10" i="9"/>
  <c r="D11" i="9"/>
  <c r="D12" i="9"/>
  <c r="D13" i="9"/>
  <c r="D7" i="9"/>
  <c r="D8" i="9"/>
  <c r="H24" i="8"/>
  <c r="H25" i="8"/>
  <c r="H26" i="8"/>
  <c r="H27" i="8"/>
  <c r="H28" i="8"/>
  <c r="H29" i="8"/>
  <c r="H31" i="8"/>
  <c r="H32" i="8"/>
  <c r="H33" i="8"/>
  <c r="H34" i="8"/>
  <c r="H35" i="8"/>
  <c r="H36" i="8"/>
  <c r="H37" i="8"/>
  <c r="H38" i="8"/>
  <c r="H39" i="8"/>
  <c r="H41" i="8"/>
  <c r="H42" i="8"/>
  <c r="H43" i="8"/>
  <c r="H44" i="8"/>
  <c r="H45" i="8"/>
  <c r="H46" i="8"/>
  <c r="H48" i="8"/>
  <c r="H49" i="8"/>
  <c r="H50" i="8"/>
  <c r="H51" i="8"/>
  <c r="H52" i="8"/>
  <c r="H53" i="8"/>
  <c r="H54" i="8"/>
  <c r="H56" i="8"/>
  <c r="H57" i="8"/>
  <c r="H58" i="8"/>
  <c r="H59" i="8"/>
  <c r="H60" i="8"/>
  <c r="H61" i="8"/>
  <c r="H62" i="8"/>
  <c r="H64" i="8"/>
  <c r="H65" i="8"/>
  <c r="H66" i="8"/>
  <c r="H67" i="8"/>
  <c r="H68" i="8"/>
  <c r="H69" i="8"/>
  <c r="H70" i="8"/>
  <c r="H72" i="8"/>
  <c r="H73" i="8"/>
  <c r="H74" i="8"/>
  <c r="H75" i="8"/>
  <c r="H76" i="8"/>
  <c r="H77" i="8"/>
  <c r="H78" i="8"/>
  <c r="H79" i="8"/>
  <c r="H80" i="8"/>
  <c r="H82" i="8"/>
  <c r="H83" i="8"/>
  <c r="H84" i="8"/>
  <c r="H85" i="8"/>
  <c r="H86" i="8"/>
  <c r="H87" i="8"/>
  <c r="H88" i="8"/>
  <c r="H90" i="8"/>
  <c r="H11" i="8"/>
  <c r="H12" i="8"/>
  <c r="H13" i="8"/>
  <c r="H14" i="8"/>
  <c r="H15" i="8"/>
  <c r="H16" i="8"/>
  <c r="H17" i="8"/>
  <c r="H18" i="8"/>
  <c r="H19" i="8"/>
  <c r="H21" i="8"/>
  <c r="H22" i="8"/>
  <c r="H23" i="8"/>
  <c r="H10" i="8"/>
  <c r="H16" i="9"/>
  <c r="I16" i="9"/>
  <c r="H17" i="9"/>
  <c r="I17" i="9"/>
  <c r="H18" i="9"/>
  <c r="I18" i="9"/>
  <c r="H15" i="9"/>
  <c r="I15" i="9"/>
  <c r="I13" i="9"/>
  <c r="I8" i="9"/>
  <c r="I9" i="9"/>
  <c r="I10" i="9"/>
  <c r="I11" i="9"/>
  <c r="I12" i="9"/>
  <c r="H14" i="9"/>
  <c r="H54" i="9"/>
  <c r="H59" i="9"/>
  <c r="H53" i="9"/>
  <c r="G54" i="9"/>
  <c r="G59" i="9"/>
  <c r="G53" i="9"/>
  <c r="F53" i="9"/>
  <c r="D53" i="9"/>
  <c r="H42" i="9"/>
  <c r="H47" i="9"/>
  <c r="H41" i="9"/>
  <c r="G42" i="9"/>
  <c r="G47" i="9"/>
  <c r="G41" i="9"/>
  <c r="F41" i="9"/>
  <c r="D41" i="9"/>
  <c r="H32" i="9"/>
  <c r="H37" i="9"/>
  <c r="H31" i="9"/>
  <c r="G32" i="9"/>
  <c r="G37" i="9"/>
  <c r="G31" i="9"/>
  <c r="F31" i="9"/>
  <c r="D31" i="9"/>
  <c r="H21" i="9"/>
  <c r="H28" i="9"/>
  <c r="H20" i="9"/>
  <c r="G21" i="9"/>
  <c r="G28" i="9"/>
  <c r="G20" i="9"/>
  <c r="F20" i="9"/>
  <c r="D20" i="9"/>
  <c r="G6" i="9"/>
  <c r="G14" i="9"/>
  <c r="G5" i="9"/>
  <c r="F5" i="9"/>
  <c r="F59" i="9"/>
  <c r="D59" i="9"/>
  <c r="F54" i="9"/>
  <c r="D54" i="9"/>
  <c r="F47" i="9"/>
  <c r="D47" i="9"/>
  <c r="F42" i="9"/>
  <c r="D42" i="9"/>
  <c r="F37" i="9"/>
  <c r="D37" i="9"/>
  <c r="F32" i="9"/>
  <c r="D32" i="9"/>
  <c r="F28" i="9"/>
  <c r="D28" i="9"/>
  <c r="F21" i="9"/>
  <c r="D21" i="9"/>
  <c r="F14" i="9"/>
  <c r="D14" i="9"/>
  <c r="F6" i="9"/>
  <c r="J27" i="9"/>
  <c r="F27" i="9"/>
  <c r="D27" i="9"/>
  <c r="F15" i="9"/>
  <c r="F16" i="9"/>
  <c r="F17" i="9"/>
  <c r="F18" i="9"/>
  <c r="D16" i="9"/>
  <c r="D17" i="9"/>
  <c r="D18" i="9"/>
  <c r="F7" i="9"/>
  <c r="F8" i="9"/>
  <c r="F9" i="9"/>
  <c r="F10" i="9"/>
  <c r="F11" i="9"/>
  <c r="F12" i="9"/>
  <c r="F13" i="9"/>
  <c r="I14" i="9"/>
  <c r="I20" i="9"/>
  <c r="I21" i="9"/>
  <c r="I28" i="9"/>
  <c r="I31" i="9"/>
  <c r="I32" i="9"/>
  <c r="I37" i="9"/>
  <c r="I41" i="9"/>
  <c r="I42" i="9"/>
  <c r="I47" i="9"/>
  <c r="I53" i="9"/>
  <c r="I54" i="9"/>
  <c r="I59" i="9"/>
  <c r="J61" i="9"/>
  <c r="J60" i="9"/>
  <c r="J56" i="9"/>
  <c r="J57" i="9"/>
  <c r="J58" i="9"/>
  <c r="J55" i="9"/>
  <c r="J49" i="9"/>
  <c r="J50" i="9"/>
  <c r="J51" i="9"/>
  <c r="J48" i="9"/>
  <c r="J44" i="9"/>
  <c r="J45" i="9"/>
  <c r="J46" i="9"/>
  <c r="J43" i="9"/>
  <c r="J39" i="9"/>
  <c r="J38" i="9"/>
  <c r="J34" i="9"/>
  <c r="J35" i="9"/>
  <c r="J36" i="9"/>
  <c r="J33" i="9"/>
  <c r="J29" i="9"/>
  <c r="J23" i="9"/>
  <c r="J24" i="9"/>
  <c r="J25" i="9"/>
  <c r="J26" i="9"/>
  <c r="J22" i="9"/>
  <c r="J16" i="9"/>
  <c r="J17" i="9"/>
  <c r="J18" i="9"/>
  <c r="J15" i="9"/>
  <c r="J8" i="9"/>
  <c r="J9" i="9"/>
  <c r="J10" i="9"/>
  <c r="J11" i="9"/>
  <c r="J12" i="9"/>
  <c r="J13" i="9"/>
  <c r="J7" i="9"/>
  <c r="F61" i="9"/>
  <c r="F60" i="9"/>
  <c r="F56" i="9"/>
  <c r="F57" i="9"/>
  <c r="F58" i="9"/>
  <c r="F55" i="9"/>
  <c r="F49" i="9"/>
  <c r="F50" i="9"/>
  <c r="F51" i="9"/>
  <c r="F48" i="9"/>
  <c r="F44" i="9"/>
  <c r="F45" i="9"/>
  <c r="F46" i="9"/>
  <c r="F43" i="9"/>
  <c r="F39" i="9"/>
  <c r="F38" i="9"/>
  <c r="F34" i="9"/>
  <c r="F35" i="9"/>
  <c r="F36" i="9"/>
  <c r="F33" i="9"/>
  <c r="F29" i="9"/>
  <c r="F23" i="9"/>
  <c r="F24" i="9"/>
  <c r="F25" i="9"/>
  <c r="F26" i="9"/>
  <c r="F22" i="9"/>
  <c r="D61" i="9"/>
  <c r="D60" i="9"/>
  <c r="D56" i="9"/>
  <c r="D57" i="9"/>
  <c r="D58" i="9"/>
  <c r="D55" i="9"/>
  <c r="D49" i="9"/>
  <c r="D50" i="9"/>
  <c r="D51" i="9"/>
  <c r="D48" i="9"/>
  <c r="D44" i="9"/>
  <c r="D45" i="9"/>
  <c r="D46" i="9"/>
  <c r="D43" i="9"/>
  <c r="D39" i="9"/>
  <c r="D38" i="9"/>
  <c r="D34" i="9"/>
  <c r="D35" i="9"/>
  <c r="D36" i="9"/>
  <c r="D33" i="9"/>
  <c r="D29" i="9"/>
  <c r="D23" i="9"/>
  <c r="D24" i="9"/>
  <c r="D25" i="9"/>
  <c r="D26" i="9"/>
  <c r="D22" i="9"/>
  <c r="B61" i="9"/>
  <c r="B60" i="9"/>
  <c r="B56" i="9"/>
  <c r="B57" i="9"/>
  <c r="B58" i="9"/>
  <c r="B55" i="9"/>
  <c r="B49" i="9"/>
  <c r="B50" i="9"/>
  <c r="B51" i="9"/>
  <c r="B48" i="9"/>
  <c r="B44" i="9"/>
  <c r="B45" i="9"/>
  <c r="B46" i="9"/>
  <c r="B43" i="9"/>
  <c r="B39" i="9"/>
  <c r="B38" i="9"/>
  <c r="B34" i="9"/>
  <c r="B35" i="9"/>
  <c r="B36" i="9"/>
  <c r="B33" i="9"/>
  <c r="B29" i="9"/>
  <c r="B23" i="9"/>
  <c r="B24" i="9"/>
  <c r="B25" i="9"/>
  <c r="B26" i="9"/>
  <c r="B27" i="9"/>
  <c r="B22" i="9"/>
  <c r="B16" i="9"/>
  <c r="B17" i="9"/>
  <c r="B18" i="9"/>
  <c r="B15" i="9"/>
  <c r="B8" i="9"/>
  <c r="B9" i="9"/>
  <c r="B10" i="9"/>
  <c r="B11" i="9"/>
  <c r="B12" i="9"/>
  <c r="B13" i="9"/>
  <c r="B7" i="9"/>
</calcChain>
</file>

<file path=xl/comments1.xml><?xml version="1.0" encoding="utf-8"?>
<comments xmlns="http://schemas.openxmlformats.org/spreadsheetml/2006/main">
  <authors>
    <author>thomas vervisch</author>
  </authors>
  <commentList>
    <comment ref="AB3"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J3"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B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J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N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List>
</comments>
</file>

<file path=xl/comments2.xml><?xml version="1.0" encoding="utf-8"?>
<comments xmlns="http://schemas.openxmlformats.org/spreadsheetml/2006/main">
  <authors>
    <author>thomas vervisch</author>
  </authors>
  <commentList>
    <comment ref="AB3"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J3"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B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J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 ref="AN9" authorId="0">
      <text>
        <r>
          <rPr>
            <b/>
            <sz val="9"/>
            <color indexed="81"/>
            <rFont val="Calibri"/>
            <family val="2"/>
          </rPr>
          <t xml:space="preserve">Are there (i) long term trends (structural causes), (ii) short term dynamics (processes), (iii) triggers (particular events), or specific spoilers (specific actors) that increase the probability that the risk will occur?
</t>
        </r>
        <r>
          <rPr>
            <b/>
            <u/>
            <sz val="9"/>
            <color indexed="81"/>
            <rFont val="Calibri"/>
          </rPr>
          <t>Scale</t>
        </r>
        <r>
          <rPr>
            <b/>
            <sz val="9"/>
            <color indexed="81"/>
            <rFont val="Calibri"/>
            <family val="2"/>
          </rPr>
          <t xml:space="preserve">
Very High - The chance that risk/opportunity will occur is very likely
High - The chance that risk/opportunity will occur is likely
Low - The chance that risk/opportunity will occur is unlikely
Very Low - The chance that risk/opportunity will occur is very unlikely
)</t>
        </r>
      </text>
    </comment>
  </commentList>
</comments>
</file>

<file path=xl/sharedStrings.xml><?xml version="1.0" encoding="utf-8"?>
<sst xmlns="http://schemas.openxmlformats.org/spreadsheetml/2006/main" count="1146" uniqueCount="216">
  <si>
    <t>LIKELIHOOD</t>
  </si>
  <si>
    <t>RISK SCORE</t>
  </si>
  <si>
    <t>RISK LEVEL</t>
  </si>
  <si>
    <t>Deterioration of social development</t>
  </si>
  <si>
    <t>Deterioration of food security</t>
  </si>
  <si>
    <t>Deterioration of regulatory quality state</t>
  </si>
  <si>
    <t>Deterioration of resource rent dependency</t>
  </si>
  <si>
    <t>Deterioration of aid dependency</t>
  </si>
  <si>
    <t>Deterioration of remoteness</t>
  </si>
  <si>
    <t>2. Labour Market Imbalances</t>
  </si>
  <si>
    <t>Deterioration of economic development</t>
  </si>
  <si>
    <t>Deterioration of unemployment rate</t>
  </si>
  <si>
    <t>Deterioration of NEET rate</t>
  </si>
  <si>
    <t>Deterioration of vertical inequality</t>
  </si>
  <si>
    <t>Deterioration of horizontal inequality</t>
  </si>
  <si>
    <t>Dimension 1 : Economic Fragility</t>
  </si>
  <si>
    <t>1. Long-Term Economic Development</t>
  </si>
  <si>
    <t>Dimension 2 : Environmental Fragility</t>
  </si>
  <si>
    <t>3. Household, community and state vulnerability</t>
  </si>
  <si>
    <t>Deterioration of socio-economic vulnerability</t>
  </si>
  <si>
    <t>Deterioration of environmental health</t>
  </si>
  <si>
    <t>Deterioration of uprooted people</t>
  </si>
  <si>
    <t>Deterioration of government effectiveness</t>
  </si>
  <si>
    <t>4. Natural Disaster Risks</t>
  </si>
  <si>
    <t>Deterioration of natural disaster risks</t>
  </si>
  <si>
    <t>Dimension 3 : Political Fragility</t>
  </si>
  <si>
    <t>Deterioration of political terror</t>
  </si>
  <si>
    <t>Deterioration of voice and accountability</t>
  </si>
  <si>
    <t xml:space="preserve">Deterioration of judicial control </t>
  </si>
  <si>
    <t xml:space="preserve">Deterioration of legislative control  </t>
  </si>
  <si>
    <t>6. Political Stability</t>
  </si>
  <si>
    <t>5. Checks and balances and protection of human rights</t>
  </si>
  <si>
    <t>Deterioration of regime persistence</t>
  </si>
  <si>
    <t>Deterioration of state legitimacy</t>
  </si>
  <si>
    <t>Dimension 4 : Security Fragility</t>
  </si>
  <si>
    <t>Deterioration of state control over territory</t>
  </si>
  <si>
    <t>Deterioraten of security apparatus</t>
  </si>
  <si>
    <t>Deterioration of presence of armed groups</t>
  </si>
  <si>
    <t>Deterioration of Rule of Law</t>
  </si>
  <si>
    <t xml:space="preserve">8. Armed conflict, terrorism, organized crime and interpersonal violence </t>
  </si>
  <si>
    <t>Deterioration of violent criminal activity</t>
  </si>
  <si>
    <t>Deterioration of interpersonal and social violence</t>
  </si>
  <si>
    <t>Deterioration of conflict risks</t>
  </si>
  <si>
    <t>Deterioration of terrorism</t>
  </si>
  <si>
    <t>Deterioration of access to justice</t>
  </si>
  <si>
    <t>Deterioration of an inclusive civil society</t>
  </si>
  <si>
    <t xml:space="preserve">Deterioration of vertical inequality
</t>
  </si>
  <si>
    <t>Deterioration of gender inequality</t>
  </si>
  <si>
    <t>Dimension 5 : Societal Fragility</t>
  </si>
  <si>
    <t>7. Rule of Law &amp; State Control of Territory</t>
  </si>
  <si>
    <t>Very High</t>
  </si>
  <si>
    <t>The chance that risk/opportunity will occur is very likely</t>
  </si>
  <si>
    <t>High</t>
  </si>
  <si>
    <t>The chance that risk/opportunity will occur is likely</t>
  </si>
  <si>
    <t>Low</t>
  </si>
  <si>
    <t>The chance that risk/opportunity will occur is unlikely</t>
  </si>
  <si>
    <t>Very Low</t>
  </si>
  <si>
    <t>The chance that risk/opportunity will occur is very unlikely</t>
  </si>
  <si>
    <t>Not applicable</t>
  </si>
  <si>
    <t xml:space="preserve">Triggers: </t>
  </si>
  <si>
    <t>LEVEL</t>
  </si>
  <si>
    <t>IMPACT</t>
  </si>
  <si>
    <t xml:space="preserve">Dynamics: </t>
  </si>
  <si>
    <t xml:space="preserve">Actors: </t>
  </si>
  <si>
    <t xml:space="preserve">Severity: </t>
  </si>
  <si>
    <t>Institution:</t>
  </si>
  <si>
    <t>Spoilers:</t>
  </si>
  <si>
    <r>
      <rPr>
        <b/>
        <sz val="10"/>
        <color theme="1"/>
        <rFont val="Calibri"/>
        <family val="2"/>
        <scheme val="minor"/>
      </rPr>
      <t>Structural causes</t>
    </r>
    <r>
      <rPr>
        <sz val="10"/>
        <color theme="1"/>
        <rFont val="Calibri"/>
        <family val="2"/>
        <scheme val="minor"/>
      </rPr>
      <t>: are there long term trends that could signal that the particular risk will occur?</t>
    </r>
  </si>
  <si>
    <r>
      <rPr>
        <b/>
        <sz val="10"/>
        <color theme="1"/>
        <rFont val="Calibri"/>
        <family val="2"/>
        <scheme val="minor"/>
      </rPr>
      <t>Dynamics:</t>
    </r>
    <r>
      <rPr>
        <sz val="10"/>
        <color theme="1"/>
        <rFont val="Calibri"/>
        <family val="2"/>
        <scheme val="minor"/>
      </rPr>
      <t xml:space="preserve"> are there short term processes that could signal that the particular risk will occur?</t>
    </r>
  </si>
  <si>
    <r>
      <rPr>
        <b/>
        <sz val="10"/>
        <color theme="1"/>
        <rFont val="Calibri"/>
        <family val="2"/>
        <scheme val="minor"/>
      </rPr>
      <t>Triggers:</t>
    </r>
    <r>
      <rPr>
        <sz val="10"/>
        <color theme="1"/>
        <rFont val="Calibri"/>
        <family val="2"/>
        <scheme val="minor"/>
      </rPr>
      <t xml:space="preserve"> are there particular events that could signal that the particular risk will occur?</t>
    </r>
  </si>
  <si>
    <r>
      <rPr>
        <b/>
        <sz val="10"/>
        <color theme="1"/>
        <rFont val="Calibri"/>
        <family val="2"/>
        <scheme val="minor"/>
      </rPr>
      <t>Location:</t>
    </r>
    <r>
      <rPr>
        <sz val="10"/>
        <color theme="1"/>
        <rFont val="Calibri"/>
        <family val="2"/>
        <scheme val="minor"/>
      </rPr>
      <t xml:space="preserve"> will impact of the risk be widespread or localized in certain regions, cities, geographic areas?</t>
    </r>
  </si>
  <si>
    <r>
      <rPr>
        <b/>
        <sz val="10"/>
        <color theme="1"/>
        <rFont val="Calibri"/>
        <family val="2"/>
        <scheme val="minor"/>
      </rPr>
      <t>Time:</t>
    </r>
    <r>
      <rPr>
        <sz val="10"/>
        <color theme="1"/>
        <rFont val="Calibri"/>
        <family val="2"/>
        <scheme val="minor"/>
      </rPr>
      <t xml:space="preserve"> will impact of the risk have short and/or long term effects? </t>
    </r>
  </si>
  <si>
    <r>
      <rPr>
        <b/>
        <sz val="10"/>
        <color theme="1"/>
        <rFont val="Calibri"/>
        <family val="2"/>
        <scheme val="minor"/>
      </rPr>
      <t>Actors:</t>
    </r>
    <r>
      <rPr>
        <sz val="10"/>
        <color theme="1"/>
        <rFont val="Calibri"/>
        <family val="2"/>
        <scheme val="minor"/>
      </rPr>
      <t xml:space="preserve"> will impact of the risk be widespread or targeting specific societal groups? </t>
    </r>
  </si>
  <si>
    <r>
      <rPr>
        <b/>
        <sz val="10"/>
        <color theme="1"/>
        <rFont val="Calibri"/>
        <family val="2"/>
        <scheme val="minor"/>
      </rPr>
      <t>Severity:</t>
    </r>
    <r>
      <rPr>
        <sz val="10"/>
        <color theme="1"/>
        <rFont val="Calibri"/>
        <family val="2"/>
        <scheme val="minor"/>
      </rPr>
      <t xml:space="preserve"> what impact will the risk have on the key livelihoods assets for households and communities (human, political, social, physical, financial and natural capital)?</t>
    </r>
  </si>
  <si>
    <r>
      <rPr>
        <b/>
        <sz val="10"/>
        <color theme="1"/>
        <rFont val="Calibri"/>
        <family val="2"/>
        <scheme val="minor"/>
      </rPr>
      <t>Programme:</t>
    </r>
    <r>
      <rPr>
        <sz val="10"/>
        <color theme="1"/>
        <rFont val="Calibri"/>
        <family val="2"/>
        <scheme val="minor"/>
      </rPr>
      <t xml:space="preserve"> what impact will risk have on programme objectives and/or increase potential potential negative side-effects of the programme (Doing Harm)?</t>
    </r>
  </si>
  <si>
    <r>
      <rPr>
        <b/>
        <sz val="10"/>
        <color theme="1"/>
        <rFont val="Calibri"/>
        <family val="2"/>
        <scheme val="minor"/>
      </rPr>
      <t>Institution:</t>
    </r>
    <r>
      <rPr>
        <sz val="10"/>
        <color theme="1"/>
        <rFont val="Calibri"/>
        <family val="2"/>
        <scheme val="minor"/>
      </rPr>
      <t xml:space="preserve"> what impact will risk have on security, fiduciary and reputational risks for your institution?</t>
    </r>
  </si>
  <si>
    <r>
      <rPr>
        <b/>
        <sz val="10"/>
        <color theme="1"/>
        <rFont val="Calibri"/>
        <family val="2"/>
        <scheme val="minor"/>
      </rPr>
      <t>Spoilers:</t>
    </r>
    <r>
      <rPr>
        <sz val="10"/>
        <color theme="1"/>
        <rFont val="Calibri"/>
        <family val="2"/>
        <scheme val="minor"/>
      </rPr>
      <t xml:space="preserve"> are there specific actors that have an interest in not managing or even exploiting the risk?</t>
    </r>
  </si>
  <si>
    <r>
      <rPr>
        <b/>
        <sz val="10"/>
        <color theme="1"/>
        <rFont val="Calibri"/>
        <family val="2"/>
        <scheme val="minor"/>
      </rPr>
      <t xml:space="preserve">Structural causes: </t>
    </r>
  </si>
  <si>
    <r>
      <t>Location:</t>
    </r>
    <r>
      <rPr>
        <sz val="10"/>
        <color theme="1"/>
        <rFont val="Calibri"/>
        <family val="2"/>
        <scheme val="minor"/>
      </rPr>
      <t xml:space="preserve"> </t>
    </r>
  </si>
  <si>
    <r>
      <t>Time:</t>
    </r>
    <r>
      <rPr>
        <sz val="10"/>
        <color theme="1"/>
        <rFont val="Calibri"/>
        <family val="2"/>
        <scheme val="minor"/>
      </rPr>
      <t xml:space="preserve"> </t>
    </r>
  </si>
  <si>
    <r>
      <rPr>
        <b/>
        <sz val="10"/>
        <color theme="1"/>
        <rFont val="Calibri"/>
        <family val="2"/>
        <scheme val="minor"/>
      </rPr>
      <t>Programme:</t>
    </r>
    <r>
      <rPr>
        <sz val="10"/>
        <color theme="1"/>
        <rFont val="Calibri"/>
        <family val="2"/>
        <scheme val="minor"/>
      </rPr>
      <t xml:space="preserve"> </t>
    </r>
  </si>
  <si>
    <r>
      <rPr>
        <b/>
        <sz val="10"/>
        <color theme="1"/>
        <rFont val="Calibri"/>
        <family val="2"/>
        <scheme val="minor"/>
      </rPr>
      <t>Structural causes</t>
    </r>
    <r>
      <rPr>
        <sz val="10"/>
        <color theme="1"/>
        <rFont val="Calibri"/>
        <family val="2"/>
        <scheme val="minor"/>
      </rPr>
      <t>: are there long term trends that could signal that the particular opportunity will occur?</t>
    </r>
  </si>
  <si>
    <r>
      <rPr>
        <b/>
        <sz val="10"/>
        <color theme="1"/>
        <rFont val="Calibri"/>
        <family val="2"/>
        <scheme val="minor"/>
      </rPr>
      <t>Dynamics:</t>
    </r>
    <r>
      <rPr>
        <sz val="10"/>
        <color theme="1"/>
        <rFont val="Calibri"/>
        <family val="2"/>
        <scheme val="minor"/>
      </rPr>
      <t xml:space="preserve"> are there short term processes that could signal that the particular opportunity will occur?</t>
    </r>
  </si>
  <si>
    <r>
      <rPr>
        <b/>
        <sz val="10"/>
        <color theme="1"/>
        <rFont val="Calibri"/>
        <family val="2"/>
        <scheme val="minor"/>
      </rPr>
      <t>Triggers:</t>
    </r>
    <r>
      <rPr>
        <sz val="10"/>
        <color theme="1"/>
        <rFont val="Calibri"/>
        <family val="2"/>
        <scheme val="minor"/>
      </rPr>
      <t xml:space="preserve"> are there particular events that could signal that the particular opportunity will occur?</t>
    </r>
  </si>
  <si>
    <r>
      <rPr>
        <b/>
        <sz val="10"/>
        <color theme="1"/>
        <rFont val="Calibri"/>
        <family val="2"/>
        <scheme val="minor"/>
      </rPr>
      <t>Location:</t>
    </r>
    <r>
      <rPr>
        <sz val="10"/>
        <color theme="1"/>
        <rFont val="Calibri"/>
        <family val="2"/>
        <scheme val="minor"/>
      </rPr>
      <t xml:space="preserve"> will impact of the opportunity be widespread or localized in certain regions, cities, geographic areas?</t>
    </r>
  </si>
  <si>
    <r>
      <rPr>
        <b/>
        <sz val="10"/>
        <color theme="1"/>
        <rFont val="Calibri"/>
        <family val="2"/>
        <scheme val="minor"/>
      </rPr>
      <t>Time:</t>
    </r>
    <r>
      <rPr>
        <sz val="10"/>
        <color theme="1"/>
        <rFont val="Calibri"/>
        <family val="2"/>
        <scheme val="minor"/>
      </rPr>
      <t xml:space="preserve"> will impact of the opportunity have short and/or long term effects? </t>
    </r>
  </si>
  <si>
    <r>
      <rPr>
        <b/>
        <sz val="10"/>
        <color theme="1"/>
        <rFont val="Calibri"/>
        <family val="2"/>
        <scheme val="minor"/>
      </rPr>
      <t>Actors:</t>
    </r>
    <r>
      <rPr>
        <sz val="10"/>
        <color theme="1"/>
        <rFont val="Calibri"/>
        <family val="2"/>
        <scheme val="minor"/>
      </rPr>
      <t xml:space="preserve"> will impact of the opportunity be widespread or targeting specific societal groups? </t>
    </r>
  </si>
  <si>
    <r>
      <rPr>
        <b/>
        <sz val="10"/>
        <color theme="1"/>
        <rFont val="Calibri"/>
        <family val="2"/>
        <scheme val="minor"/>
      </rPr>
      <t>Severity:</t>
    </r>
    <r>
      <rPr>
        <sz val="10"/>
        <color theme="1"/>
        <rFont val="Calibri"/>
        <family val="2"/>
        <scheme val="minor"/>
      </rPr>
      <t xml:space="preserve"> what impact will the opportunity have on the key livelihoods assets for households and communities (human, political, social, physical, financial and natural capital)?</t>
    </r>
  </si>
  <si>
    <r>
      <rPr>
        <b/>
        <sz val="10"/>
        <color theme="1"/>
        <rFont val="Calibri"/>
        <family val="2"/>
        <scheme val="minor"/>
      </rPr>
      <t>Programme:</t>
    </r>
    <r>
      <rPr>
        <sz val="10"/>
        <color theme="1"/>
        <rFont val="Calibri"/>
        <family val="2"/>
        <scheme val="minor"/>
      </rPr>
      <t xml:space="preserve"> what impact will opportunity have on programme objectives and/or increase potential potential negative side-effects of the programme (Doing Harm)?</t>
    </r>
  </si>
  <si>
    <r>
      <rPr>
        <b/>
        <sz val="10"/>
        <color theme="1"/>
        <rFont val="Calibri"/>
        <family val="2"/>
        <scheme val="minor"/>
      </rPr>
      <t>Institution:</t>
    </r>
    <r>
      <rPr>
        <sz val="10"/>
        <color theme="1"/>
        <rFont val="Calibri"/>
        <family val="2"/>
        <scheme val="minor"/>
      </rPr>
      <t xml:space="preserve"> what impact will opportunity have on security, fiduciary and reputational risks for your institution?</t>
    </r>
  </si>
  <si>
    <t>FRAGILITY SURVEY</t>
  </si>
  <si>
    <t>Change Agents:</t>
  </si>
  <si>
    <t>RISKS : LIKELIHOOD</t>
  </si>
  <si>
    <t>RISKS : IMPACT</t>
  </si>
  <si>
    <t>RISKS : AGENCY</t>
  </si>
  <si>
    <r>
      <rPr>
        <b/>
        <sz val="10"/>
        <color theme="1"/>
        <rFont val="Calibri"/>
        <family val="2"/>
        <scheme val="minor"/>
      </rPr>
      <t xml:space="preserve">Likelihood: </t>
    </r>
    <r>
      <rPr>
        <sz val="10"/>
        <color theme="1"/>
        <rFont val="Calibri"/>
        <family val="2"/>
        <scheme val="minor"/>
      </rPr>
      <t>based on these questions, how likely is it that the risk will occur?</t>
    </r>
  </si>
  <si>
    <r>
      <rPr>
        <b/>
        <sz val="10"/>
        <color theme="1"/>
        <rFont val="Calibri"/>
        <family val="2"/>
        <scheme val="minor"/>
      </rPr>
      <t>Impact:</t>
    </r>
    <r>
      <rPr>
        <sz val="10"/>
        <color theme="1"/>
        <rFont val="Calibri"/>
        <family val="2"/>
        <scheme val="minor"/>
      </rPr>
      <t xml:space="preserve"> based on previous questions, what impact level will this risk constitute?</t>
    </r>
  </si>
  <si>
    <t>AGENCY</t>
  </si>
  <si>
    <t>Deterioration of infectious diseases</t>
  </si>
  <si>
    <t>9. Access to justice, accountability and horizontal inequality</t>
  </si>
  <si>
    <t>10. Vertical and gender inequalities</t>
  </si>
  <si>
    <t>RISK MATRIX</t>
  </si>
  <si>
    <t>Moderate</t>
  </si>
  <si>
    <r>
      <rPr>
        <b/>
        <sz val="10"/>
        <color theme="1"/>
        <rFont val="Calibri"/>
        <family val="2"/>
        <scheme val="minor"/>
      </rPr>
      <t>AGENCY</t>
    </r>
    <r>
      <rPr>
        <sz val="10"/>
        <color theme="1"/>
        <rFont val="Calibri"/>
        <family val="2"/>
        <scheme val="minor"/>
      </rPr>
      <t xml:space="preserve"> is there a strong, moderate or low willingness to mitigate the risk?</t>
    </r>
  </si>
  <si>
    <t>Strong</t>
  </si>
  <si>
    <t>Strong willingness, agency and leadership available</t>
  </si>
  <si>
    <t>Moderate willingness, agency and leadership available</t>
  </si>
  <si>
    <t>Low willingness, agency and leadership available</t>
  </si>
  <si>
    <t>RISK RESPONSE</t>
  </si>
  <si>
    <t>Option</t>
  </si>
  <si>
    <t>Mitigate</t>
  </si>
  <si>
    <t>Avoid</t>
  </si>
  <si>
    <t>Accept</t>
  </si>
  <si>
    <t>Share</t>
  </si>
  <si>
    <r>
      <rPr>
        <b/>
        <sz val="10"/>
        <color theme="1"/>
        <rFont val="Calibri"/>
        <family val="2"/>
        <scheme val="minor"/>
      </rPr>
      <t>Explanation:</t>
    </r>
    <r>
      <rPr>
        <sz val="10"/>
        <color theme="1"/>
        <rFont val="Calibri"/>
        <family val="2"/>
        <scheme val="minor"/>
      </rPr>
      <t xml:space="preserve"> explain option, describe the concrete actions, responsibilities and expected result </t>
    </r>
  </si>
  <si>
    <t>ASSESMENT CRITERIA</t>
  </si>
  <si>
    <t>These criteria can be used to assess if risk response is feasible, efficient and effective.</t>
  </si>
  <si>
    <t xml:space="preserve">"Appropriate — the correct level of response must be determined, based on the “size” of the risk or opportunity and a cost-benefit analysis. This ranges from a crisis response where the intervention cannot proceed without the risk being addressed, through to a “do nothing” response for minor risks or opportunities (efficiency). 
Actionable — a time horizon should be determined within which responses need to be completed in order to address the risk or opportunity: some risks require immediate action, while others can be safely left until later. 
Achievable — there is no point in describing responses which are not realistically achievable or feasible, either technically (capacity), financially (budget) or politically (political backing). 
Assessed — it should be assessed if and how the proposed response will indeed make a difference, and address the risk or opportunity (effectiveness). 
Agreed — the consensus and commitment of stakeholders should be obtained before agreeing responses. 
Allocated and accepted—each response should be owned and accepted on the most appropriate level within the organization.
</t>
  </si>
  <si>
    <t>Improvement of food security</t>
  </si>
  <si>
    <t>Improvement of social development</t>
  </si>
  <si>
    <t>Improvement of economic development</t>
  </si>
  <si>
    <t>Improvement of regulatory quality state</t>
  </si>
  <si>
    <t>Improvement of resource rent dependency</t>
  </si>
  <si>
    <t>Improvement of aid dependency</t>
  </si>
  <si>
    <t>Improvement of remoteness</t>
  </si>
  <si>
    <t>Improvement of unemployment rate</t>
  </si>
  <si>
    <t>Improvement of NEET rate</t>
  </si>
  <si>
    <t>Improvement of vertical inequality</t>
  </si>
  <si>
    <t>Improvement of horizontal inequality</t>
  </si>
  <si>
    <t>Improvement of socio-economic vulnerability</t>
  </si>
  <si>
    <t>Improvement of environmental health</t>
  </si>
  <si>
    <t>Improvement of uprooted people</t>
  </si>
  <si>
    <t>Improvement of infectious diseases</t>
  </si>
  <si>
    <t>Improvement of government effectiveness</t>
  </si>
  <si>
    <t>Improvement of natural disaster risks</t>
  </si>
  <si>
    <t>Improvement of political terror</t>
  </si>
  <si>
    <t>Improvement of voice and accountability</t>
  </si>
  <si>
    <t xml:space="preserve">Improvement of judicial control </t>
  </si>
  <si>
    <t xml:space="preserve">Improvement of legislative control  </t>
  </si>
  <si>
    <t>Improvement of regime persistence</t>
  </si>
  <si>
    <t>Improvement of state legitimacy</t>
  </si>
  <si>
    <t>Improvement of state control over territory</t>
  </si>
  <si>
    <t>Improvement of security apparatus</t>
  </si>
  <si>
    <t>Improvement of presence of armed groups</t>
  </si>
  <si>
    <t>Improvement of Rule of Law</t>
  </si>
  <si>
    <t>Improvement of violent criminal activity</t>
  </si>
  <si>
    <t>Improvement of interpersonal and social violence</t>
  </si>
  <si>
    <t>Improvement of conflict risks</t>
  </si>
  <si>
    <t>Improvement of terrorism</t>
  </si>
  <si>
    <t>Improvement of access to justice</t>
  </si>
  <si>
    <t>Improvement of an inclusive civil society</t>
  </si>
  <si>
    <t xml:space="preserve">Improvement of vertical inequality
</t>
  </si>
  <si>
    <t>Improvement of gender inequality</t>
  </si>
  <si>
    <r>
      <rPr>
        <b/>
        <sz val="10"/>
        <color theme="1"/>
        <rFont val="Calibri"/>
        <family val="2"/>
        <scheme val="minor"/>
      </rPr>
      <t xml:space="preserve">Likelihood: </t>
    </r>
    <r>
      <rPr>
        <sz val="10"/>
        <color theme="1"/>
        <rFont val="Calibri"/>
        <family val="2"/>
        <scheme val="minor"/>
      </rPr>
      <t>based on these questions, how likely is it that the opportunity will occur?</t>
    </r>
  </si>
  <si>
    <t>SCORE</t>
  </si>
  <si>
    <r>
      <rPr>
        <b/>
        <sz val="10"/>
        <color theme="1"/>
        <rFont val="Calibri"/>
        <family val="2"/>
        <scheme val="minor"/>
      </rPr>
      <t>Impact:</t>
    </r>
    <r>
      <rPr>
        <sz val="10"/>
        <color theme="1"/>
        <rFont val="Calibri"/>
        <family val="2"/>
        <scheme val="minor"/>
      </rPr>
      <t xml:space="preserve"> based on previous questions, what impact level will this opportunity constitute?</t>
    </r>
  </si>
  <si>
    <t>RESILIENCE SURVEY</t>
  </si>
  <si>
    <t>OPPORTUNITY MATRIX</t>
  </si>
  <si>
    <r>
      <rPr>
        <b/>
        <sz val="10"/>
        <color theme="1"/>
        <rFont val="Calibri"/>
        <family val="2"/>
        <scheme val="minor"/>
      </rPr>
      <t>Spoilers:</t>
    </r>
    <r>
      <rPr>
        <sz val="10"/>
        <color theme="1"/>
        <rFont val="Calibri"/>
        <family val="2"/>
        <scheme val="minor"/>
      </rPr>
      <t xml:space="preserve"> are there specific actors that have an interest in not exploiting or enhancing the opportunity?</t>
    </r>
  </si>
  <si>
    <r>
      <rPr>
        <b/>
        <sz val="10"/>
        <color theme="1"/>
        <rFont val="Calibri"/>
        <family val="2"/>
        <scheme val="minor"/>
      </rPr>
      <t>AGENCY</t>
    </r>
    <r>
      <rPr>
        <sz val="10"/>
        <color theme="1"/>
        <rFont val="Calibri"/>
        <family val="2"/>
        <scheme val="minor"/>
      </rPr>
      <t xml:space="preserve"> is there a strong, moderate or low willingness to exploit or enance the opportunity?</t>
    </r>
  </si>
  <si>
    <r>
      <rPr>
        <b/>
        <sz val="10"/>
        <color theme="1"/>
        <rFont val="Calibri"/>
        <family val="2"/>
        <scheme val="minor"/>
      </rPr>
      <t>Change agents</t>
    </r>
    <r>
      <rPr>
        <sz val="10"/>
        <color theme="1"/>
        <rFont val="Calibri"/>
        <family val="2"/>
        <scheme val="minor"/>
      </rPr>
      <t>: are there specific actors that have an interest or can be incentivized to exploit or enhance the likelihood and/or impact of the opportunity?</t>
    </r>
  </si>
  <si>
    <r>
      <rPr>
        <b/>
        <sz val="10"/>
        <color theme="1"/>
        <rFont val="Calibri"/>
        <family val="2"/>
        <scheme val="minor"/>
      </rPr>
      <t>Change agents</t>
    </r>
    <r>
      <rPr>
        <sz val="10"/>
        <color theme="1"/>
        <rFont val="Calibri"/>
        <family val="2"/>
        <scheme val="minor"/>
      </rPr>
      <t>: are there specific actors that have an interest or can be incentivized in mitigating the risk?</t>
    </r>
  </si>
  <si>
    <t xml:space="preserve">FRAME </t>
  </si>
  <si>
    <t xml:space="preserve">This FRAME tool has been developed by the ACROPOLIS Research Group on Aid Effectiveness in Fragile Contexts for the Belgium development cooperation and should be combined with the FRAME guidelines. Contact person: thomas.vervisch@ugent.be  </t>
  </si>
  <si>
    <t>INTRODUCTION</t>
  </si>
  <si>
    <t>OBJECTIVE</t>
  </si>
  <si>
    <t>SCOPE</t>
  </si>
  <si>
    <t>APPETITE</t>
  </si>
  <si>
    <t>TIME HORIZON</t>
  </si>
  <si>
    <t>REVIEW</t>
  </si>
  <si>
    <t>RESPONSIBLE</t>
  </si>
  <si>
    <t>DATE</t>
  </si>
  <si>
    <t xml:space="preserve">Please describe the objectives of the programme, intervention, process in function of which the FRAME exercise will be conducted. In other words: in function of which objectives should risks and opportunities  be managed? </t>
  </si>
  <si>
    <t>Please describe the scope of of the FRAME exercise. A guiding question that can help to identify the scope is the question: what system de you want to change? A system can be a unit of society (e.g. individual, household, a group of people with common characteristics, community, nation), of ecology (e.g. a forest) or a physical entity (e.g. an urban infrastructure network) (OECD 2014b: 5).</t>
  </si>
  <si>
    <t>Please describe the risk appetite that is acceptable to achieve the expected results and change. A risk appetite statement includes at least a qualitative statement of what kind of risks that are not acceptable (red lines), what kind of conditions that should be met in order te engage (green lights), what kind of opportunities should be exploited or enhanced, where possible supplemented by quantifiable indicators for the identified green lights, red lines and oppoertunities. This statement should come from the appropriate management or political level within the organization.</t>
  </si>
  <si>
    <t>Please describe the time horizon against which risks and opportunities will be measured. Logically, this time horizon relates to the objectives that have been set.</t>
  </si>
  <si>
    <t>Please describe when the FRAME exercise will be reviewed.</t>
  </si>
  <si>
    <t>Please describe who is end responsible for the FRAME exercise.</t>
  </si>
  <si>
    <t>INSTRUCTIONS</t>
  </si>
  <si>
    <t>In below instructions are given to complete the fragility part of the tool, similar instructions should be followed for the resilience tabs.</t>
  </si>
  <si>
    <t>Tab</t>
  </si>
  <si>
    <t>Section</t>
  </si>
  <si>
    <t>Column</t>
  </si>
  <si>
    <t>Instruction</t>
  </si>
  <si>
    <t>Fragility Survey</t>
  </si>
  <si>
    <t>Dimensions</t>
  </si>
  <si>
    <t>B</t>
  </si>
  <si>
    <t>Likelihood</t>
  </si>
  <si>
    <t>D-F</t>
  </si>
  <si>
    <t>Give a qualititave answer on the question.</t>
  </si>
  <si>
    <t>G</t>
  </si>
  <si>
    <t>Based on previous qualitative answers, choose of level of likelihood (if you select the cell an arrows will pop up to select level from a predefined list)</t>
  </si>
  <si>
    <t>Impact</t>
  </si>
  <si>
    <t>J-O</t>
  </si>
  <si>
    <t>P</t>
  </si>
  <si>
    <t>Agency</t>
  </si>
  <si>
    <t>S-T</t>
  </si>
  <si>
    <t>U</t>
  </si>
  <si>
    <t>Risk Matrix</t>
  </si>
  <si>
    <t>B-J</t>
  </si>
  <si>
    <t>The risk matrix will be completed automatically, nothing should be filled in.</t>
  </si>
  <si>
    <t>Risk Register</t>
  </si>
  <si>
    <t>I-J</t>
  </si>
  <si>
    <t xml:space="preserve">The risk register summarizes the risk matrix. </t>
  </si>
  <si>
    <t>M</t>
  </si>
  <si>
    <t>Select the risk response option for each of the identified factors (the criteria in column 'P' can help the assessment).</t>
  </si>
  <si>
    <t>N</t>
  </si>
  <si>
    <t>Explain option, describe the concrete actions, responsibilities and expected result</t>
  </si>
  <si>
    <t xml:space="preserve">Per fragility component the sub-components are pre-defined as explained in Annex A. If a particular sub-component is not applicable, leave blank. </t>
  </si>
  <si>
    <t>OPPORTUNITY REGISTER</t>
  </si>
  <si>
    <t>OPPORTUNITY LEVEL</t>
  </si>
  <si>
    <t>OPPORTUNITY RESPONSE</t>
  </si>
  <si>
    <t>OPPORTUNITY : LIKELIHOOD</t>
  </si>
  <si>
    <t>OPPORTUNITY : IMPACT</t>
  </si>
  <si>
    <t>OPPORTUNITY : AGENCY</t>
  </si>
  <si>
    <t>Please describe the date of vailidation of the FRAME exercise.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</si>
</sst>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2"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9"/>
      <color indexed="81"/>
      <name val="Calibri"/>
      <family val="2"/>
    </font>
    <font>
      <b/>
      <u/>
      <sz val="9"/>
      <color indexed="81"/>
      <name val="Calibri"/>
    </font>
    <font>
      <b/>
      <sz val="12"/>
      <color theme="1"/>
      <name val="Calibri"/>
      <family val="2"/>
      <scheme val="minor"/>
    </font>
    <font>
      <sz val="10"/>
      <color theme="1"/>
      <name val="Calibri"/>
      <family val="2"/>
      <scheme val="minor"/>
    </font>
    <font>
      <b/>
      <sz val="10"/>
      <color theme="1"/>
      <name val="Calibri"/>
      <family val="2"/>
      <scheme val="minor"/>
    </font>
    <font>
      <sz val="22"/>
      <color theme="1"/>
      <name val="Calibri"/>
      <scheme val="minor"/>
    </font>
    <font>
      <b/>
      <sz val="22"/>
      <color theme="1"/>
      <name val="Calibri"/>
      <scheme val="minor"/>
    </font>
    <font>
      <sz val="24"/>
      <color theme="1"/>
      <name val="Calibri"/>
      <scheme val="minor"/>
    </font>
    <font>
      <b/>
      <sz val="24"/>
      <color theme="1"/>
      <name val="Arial"/>
    </font>
    <font>
      <sz val="15"/>
      <color rgb="FF191919"/>
      <name val="ArialMT"/>
    </font>
    <font>
      <b/>
      <sz val="14"/>
      <color theme="1"/>
      <name val="Calibri"/>
      <scheme val="minor"/>
    </font>
    <font>
      <sz val="11"/>
      <color theme="1"/>
      <name val="Calibri"/>
      <scheme val="minor"/>
    </font>
    <font>
      <i/>
      <sz val="11"/>
      <color theme="1"/>
      <name val="Calibri"/>
      <scheme val="minor"/>
    </font>
    <font>
      <sz val="12"/>
      <color rgb="FF000000"/>
      <name val="Calibri"/>
      <family val="2"/>
      <scheme val="minor"/>
    </font>
    <font>
      <b/>
      <sz val="14"/>
      <color rgb="FF000000"/>
      <name val="Calibri"/>
      <scheme val="minor"/>
    </font>
    <font>
      <sz val="12"/>
      <color rgb="FF191919"/>
      <name val="Calibri"/>
      <scheme val="minor"/>
    </font>
    <font>
      <b/>
      <sz val="9"/>
      <color theme="1"/>
      <name val="Calibri"/>
      <scheme val="minor"/>
    </font>
    <font>
      <sz val="9"/>
      <color theme="1"/>
      <name val="Calibri"/>
      <scheme val="minor"/>
    </font>
  </fonts>
  <fills count="20">
    <fill>
      <patternFill patternType="none"/>
    </fill>
    <fill>
      <patternFill patternType="gray125"/>
    </fill>
    <fill>
      <patternFill patternType="solid">
        <fgColor theme="0" tint="-0.34998626667073579"/>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4F81BD"/>
        <bgColor rgb="FF000000"/>
      </patternFill>
    </fill>
    <fill>
      <patternFill patternType="solid">
        <fgColor rgb="FFDCE6F1"/>
        <bgColor rgb="FF000000"/>
      </patternFill>
    </fill>
  </fills>
  <borders count="21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style="thin">
        <color theme="4"/>
      </right>
      <top style="double">
        <color theme="4"/>
      </top>
      <bottom style="double">
        <color theme="4"/>
      </bottom>
      <diagonal/>
    </border>
    <border>
      <left style="thick">
        <color theme="4"/>
      </left>
      <right style="thin">
        <color theme="4"/>
      </right>
      <top style="thick">
        <color theme="4"/>
      </top>
      <bottom style="thick">
        <color theme="4"/>
      </bottom>
      <diagonal/>
    </border>
    <border>
      <left style="thin">
        <color theme="4"/>
      </left>
      <right style="thin">
        <color theme="4"/>
      </right>
      <top style="thick">
        <color theme="4"/>
      </top>
      <bottom style="thick">
        <color theme="4"/>
      </bottom>
      <diagonal/>
    </border>
    <border>
      <left style="thin">
        <color theme="4"/>
      </left>
      <right style="thick">
        <color theme="4"/>
      </right>
      <top style="thick">
        <color theme="4"/>
      </top>
      <bottom style="thick">
        <color theme="4"/>
      </bottom>
      <diagonal/>
    </border>
    <border>
      <left style="thin">
        <color theme="4"/>
      </left>
      <right style="thin">
        <color theme="4"/>
      </right>
      <top style="thin">
        <color theme="4"/>
      </top>
      <bottom/>
      <diagonal/>
    </border>
    <border>
      <left style="thin">
        <color theme="5"/>
      </left>
      <right style="thin">
        <color theme="5"/>
      </right>
      <top style="thin">
        <color theme="5"/>
      </top>
      <bottom style="thin">
        <color theme="5"/>
      </bottom>
      <diagonal/>
    </border>
    <border>
      <left style="thin">
        <color theme="5"/>
      </left>
      <right style="thin">
        <color theme="5"/>
      </right>
      <top/>
      <bottom style="thin">
        <color theme="5"/>
      </bottom>
      <diagonal/>
    </border>
    <border>
      <left style="thin">
        <color theme="5"/>
      </left>
      <right style="thin">
        <color theme="5"/>
      </right>
      <top style="thin">
        <color theme="5"/>
      </top>
      <bottom/>
      <diagonal/>
    </border>
    <border>
      <left style="thin">
        <color theme="6"/>
      </left>
      <right style="thin">
        <color theme="6"/>
      </right>
      <top style="thin">
        <color theme="6"/>
      </top>
      <bottom style="thin">
        <color theme="6"/>
      </bottom>
      <diagonal/>
    </border>
    <border>
      <left style="thick">
        <color theme="6"/>
      </left>
      <right style="thin">
        <color theme="6"/>
      </right>
      <top style="thin">
        <color theme="6"/>
      </top>
      <bottom style="thin">
        <color theme="6"/>
      </bottom>
      <diagonal/>
    </border>
    <border>
      <left style="thin">
        <color theme="6"/>
      </left>
      <right style="thick">
        <color theme="6"/>
      </right>
      <top style="thin">
        <color theme="6"/>
      </top>
      <bottom style="thin">
        <color theme="6"/>
      </bottom>
      <diagonal/>
    </border>
    <border>
      <left style="thick">
        <color theme="6"/>
      </left>
      <right style="thin">
        <color theme="6"/>
      </right>
      <top style="thin">
        <color theme="6"/>
      </top>
      <bottom style="thick">
        <color theme="6"/>
      </bottom>
      <diagonal/>
    </border>
    <border>
      <left style="thin">
        <color theme="6"/>
      </left>
      <right style="thin">
        <color theme="6"/>
      </right>
      <top style="thin">
        <color theme="6"/>
      </top>
      <bottom style="thick">
        <color theme="6"/>
      </bottom>
      <diagonal/>
    </border>
    <border>
      <left style="thin">
        <color theme="6"/>
      </left>
      <right style="thick">
        <color theme="6"/>
      </right>
      <top style="thin">
        <color theme="6"/>
      </top>
      <bottom style="thick">
        <color theme="6"/>
      </bottom>
      <diagonal/>
    </border>
    <border>
      <left style="thick">
        <color theme="6"/>
      </left>
      <right style="thin">
        <color theme="6"/>
      </right>
      <top/>
      <bottom style="thin">
        <color theme="6"/>
      </bottom>
      <diagonal/>
    </border>
    <border>
      <left style="thin">
        <color theme="6"/>
      </left>
      <right style="thin">
        <color theme="6"/>
      </right>
      <top/>
      <bottom style="thin">
        <color theme="6"/>
      </bottom>
      <diagonal/>
    </border>
    <border>
      <left style="thin">
        <color theme="6"/>
      </left>
      <right style="thick">
        <color theme="6"/>
      </right>
      <top/>
      <bottom style="thin">
        <color theme="6"/>
      </bottom>
      <diagonal/>
    </border>
    <border>
      <left style="thick">
        <color theme="6"/>
      </left>
      <right style="thin">
        <color theme="6"/>
      </right>
      <top style="thick">
        <color theme="6"/>
      </top>
      <bottom style="thick">
        <color theme="6"/>
      </bottom>
      <diagonal/>
    </border>
    <border>
      <left style="thin">
        <color theme="6"/>
      </left>
      <right style="thin">
        <color theme="6"/>
      </right>
      <top style="thick">
        <color theme="6"/>
      </top>
      <bottom style="thick">
        <color theme="6"/>
      </bottom>
      <diagonal/>
    </border>
    <border>
      <left style="thin">
        <color theme="6"/>
      </left>
      <right style="thick">
        <color theme="6"/>
      </right>
      <top style="thick">
        <color theme="6"/>
      </top>
      <bottom style="thick">
        <color theme="6"/>
      </bottom>
      <diagonal/>
    </border>
    <border>
      <left style="thick">
        <color theme="6"/>
      </left>
      <right style="thin">
        <color theme="6"/>
      </right>
      <top style="thick">
        <color theme="6"/>
      </top>
      <bottom style="double">
        <color theme="6"/>
      </bottom>
      <diagonal/>
    </border>
    <border>
      <left style="thin">
        <color theme="6"/>
      </left>
      <right style="thin">
        <color theme="6"/>
      </right>
      <top style="thick">
        <color theme="6"/>
      </top>
      <bottom style="double">
        <color theme="6"/>
      </bottom>
      <diagonal/>
    </border>
    <border>
      <left style="thin">
        <color theme="6"/>
      </left>
      <right style="thick">
        <color theme="6"/>
      </right>
      <top style="thick">
        <color theme="6"/>
      </top>
      <bottom style="double">
        <color theme="6"/>
      </bottom>
      <diagonal/>
    </border>
    <border>
      <left style="thick">
        <color theme="6"/>
      </left>
      <right style="thin">
        <color theme="6"/>
      </right>
      <top style="thin">
        <color theme="6"/>
      </top>
      <bottom/>
      <diagonal/>
    </border>
    <border>
      <left style="thin">
        <color theme="6"/>
      </left>
      <right style="thin">
        <color theme="6"/>
      </right>
      <top style="thin">
        <color theme="6"/>
      </top>
      <bottom/>
      <diagonal/>
    </border>
    <border>
      <left style="thin">
        <color theme="6"/>
      </left>
      <right style="thick">
        <color theme="6"/>
      </right>
      <top style="thin">
        <color theme="6"/>
      </top>
      <bottom/>
      <diagonal/>
    </border>
    <border>
      <left style="thick">
        <color theme="6"/>
      </left>
      <right style="thin">
        <color theme="6"/>
      </right>
      <top style="double">
        <color theme="6"/>
      </top>
      <bottom style="double">
        <color theme="6"/>
      </bottom>
      <diagonal/>
    </border>
    <border>
      <left style="thin">
        <color theme="6"/>
      </left>
      <right style="thin">
        <color theme="6"/>
      </right>
      <top style="double">
        <color theme="6"/>
      </top>
      <bottom style="double">
        <color theme="6"/>
      </bottom>
      <diagonal/>
    </border>
    <border>
      <left style="thin">
        <color theme="6"/>
      </left>
      <right style="thick">
        <color theme="6"/>
      </right>
      <top style="double">
        <color theme="6"/>
      </top>
      <bottom style="double">
        <color theme="6"/>
      </bottom>
      <diagonal/>
    </border>
    <border>
      <left style="thick">
        <color theme="5"/>
      </left>
      <right style="thin">
        <color theme="5"/>
      </right>
      <top/>
      <bottom style="thin">
        <color theme="5"/>
      </bottom>
      <diagonal/>
    </border>
    <border>
      <left style="thin">
        <color theme="5"/>
      </left>
      <right style="thick">
        <color theme="5"/>
      </right>
      <top/>
      <bottom style="thin">
        <color theme="5"/>
      </bottom>
      <diagonal/>
    </border>
    <border>
      <left style="thick">
        <color theme="5"/>
      </left>
      <right style="thin">
        <color theme="5"/>
      </right>
      <top style="thin">
        <color theme="5"/>
      </top>
      <bottom style="thin">
        <color theme="5"/>
      </bottom>
      <diagonal/>
    </border>
    <border>
      <left style="thin">
        <color theme="5"/>
      </left>
      <right style="thick">
        <color theme="5"/>
      </right>
      <top style="thin">
        <color theme="5"/>
      </top>
      <bottom style="thin">
        <color theme="5"/>
      </bottom>
      <diagonal/>
    </border>
    <border>
      <left style="thick">
        <color theme="5"/>
      </left>
      <right style="thin">
        <color theme="5"/>
      </right>
      <top style="thin">
        <color theme="5"/>
      </top>
      <bottom/>
      <diagonal/>
    </border>
    <border>
      <left style="thin">
        <color theme="5"/>
      </left>
      <right style="thick">
        <color theme="5"/>
      </right>
      <top style="thin">
        <color theme="5"/>
      </top>
      <bottom/>
      <diagonal/>
    </border>
    <border>
      <left style="thick">
        <color theme="5"/>
      </left>
      <right style="thin">
        <color theme="5"/>
      </right>
      <top/>
      <bottom style="thick">
        <color theme="5"/>
      </bottom>
      <diagonal/>
    </border>
    <border>
      <left style="thin">
        <color theme="5"/>
      </left>
      <right style="thin">
        <color theme="5"/>
      </right>
      <top/>
      <bottom style="thick">
        <color theme="5"/>
      </bottom>
      <diagonal/>
    </border>
    <border>
      <left style="thin">
        <color theme="5"/>
      </left>
      <right style="thick">
        <color theme="5"/>
      </right>
      <top/>
      <bottom style="thick">
        <color theme="5"/>
      </bottom>
      <diagonal/>
    </border>
    <border>
      <left style="thick">
        <color theme="5"/>
      </left>
      <right style="thin">
        <color theme="5"/>
      </right>
      <top style="thick">
        <color theme="5"/>
      </top>
      <bottom style="thick">
        <color theme="5"/>
      </bottom>
      <diagonal/>
    </border>
    <border>
      <left style="thin">
        <color theme="5"/>
      </left>
      <right style="thin">
        <color theme="5"/>
      </right>
      <top style="thick">
        <color theme="5"/>
      </top>
      <bottom style="thick">
        <color theme="5"/>
      </bottom>
      <diagonal/>
    </border>
    <border>
      <left style="thin">
        <color theme="5"/>
      </left>
      <right style="thick">
        <color theme="5"/>
      </right>
      <top style="thick">
        <color theme="5"/>
      </top>
      <bottom style="thick">
        <color theme="5"/>
      </bottom>
      <diagonal/>
    </border>
    <border>
      <left style="thick">
        <color theme="5"/>
      </left>
      <right style="thin">
        <color theme="5"/>
      </right>
      <top style="thick">
        <color theme="5"/>
      </top>
      <bottom style="double">
        <color theme="5"/>
      </bottom>
      <diagonal/>
    </border>
    <border>
      <left style="thin">
        <color theme="5"/>
      </left>
      <right style="thin">
        <color theme="5"/>
      </right>
      <top style="thick">
        <color theme="5"/>
      </top>
      <bottom style="double">
        <color theme="5"/>
      </bottom>
      <diagonal/>
    </border>
    <border>
      <left style="thin">
        <color theme="5"/>
      </left>
      <right style="thick">
        <color theme="5"/>
      </right>
      <top style="thick">
        <color theme="5"/>
      </top>
      <bottom style="double">
        <color theme="5"/>
      </bottom>
      <diagonal/>
    </border>
    <border>
      <left style="thick">
        <color theme="5"/>
      </left>
      <right style="thin">
        <color theme="5"/>
      </right>
      <top style="double">
        <color theme="5"/>
      </top>
      <bottom style="double">
        <color theme="5"/>
      </bottom>
      <diagonal/>
    </border>
    <border>
      <left style="thin">
        <color theme="5"/>
      </left>
      <right style="thin">
        <color theme="5"/>
      </right>
      <top style="double">
        <color theme="5"/>
      </top>
      <bottom style="double">
        <color theme="5"/>
      </bottom>
      <diagonal/>
    </border>
    <border>
      <left style="thin">
        <color theme="5"/>
      </left>
      <right style="thick">
        <color theme="5"/>
      </right>
      <top style="double">
        <color theme="5"/>
      </top>
      <bottom style="double">
        <color theme="5"/>
      </bottom>
      <diagonal/>
    </border>
    <border>
      <left style="thick">
        <color theme="4"/>
      </left>
      <right style="thin">
        <color theme="4"/>
      </right>
      <top/>
      <bottom style="thin">
        <color theme="4"/>
      </bottom>
      <diagonal/>
    </border>
    <border>
      <left style="thin">
        <color theme="4"/>
      </left>
      <right style="thick">
        <color theme="4"/>
      </right>
      <top/>
      <bottom style="thin">
        <color theme="4"/>
      </bottom>
      <diagonal/>
    </border>
    <border>
      <left style="thick">
        <color theme="4"/>
      </left>
      <right style="thin">
        <color theme="4"/>
      </right>
      <top style="thin">
        <color theme="4"/>
      </top>
      <bottom style="thin">
        <color theme="4"/>
      </bottom>
      <diagonal/>
    </border>
    <border>
      <left style="thin">
        <color theme="4"/>
      </left>
      <right style="thick">
        <color theme="4"/>
      </right>
      <top style="thin">
        <color theme="4"/>
      </top>
      <bottom style="thin">
        <color theme="4"/>
      </bottom>
      <diagonal/>
    </border>
    <border>
      <left style="thin">
        <color theme="4"/>
      </left>
      <right style="thick">
        <color theme="4"/>
      </right>
      <top style="thin">
        <color theme="4"/>
      </top>
      <bottom/>
      <diagonal/>
    </border>
    <border>
      <left style="thick">
        <color theme="4"/>
      </left>
      <right style="thin">
        <color theme="4"/>
      </right>
      <top style="thin">
        <color theme="4"/>
      </top>
      <bottom style="thick">
        <color theme="4"/>
      </bottom>
      <diagonal/>
    </border>
    <border>
      <left style="thin">
        <color theme="4"/>
      </left>
      <right style="thin">
        <color theme="4"/>
      </right>
      <top style="thin">
        <color theme="4"/>
      </top>
      <bottom style="thick">
        <color theme="4"/>
      </bottom>
      <diagonal/>
    </border>
    <border>
      <left style="thin">
        <color theme="4"/>
      </left>
      <right style="thick">
        <color theme="4"/>
      </right>
      <top style="thin">
        <color theme="4"/>
      </top>
      <bottom style="thick">
        <color theme="4"/>
      </bottom>
      <diagonal/>
    </border>
    <border>
      <left style="thick">
        <color theme="4"/>
      </left>
      <right style="thin">
        <color theme="4"/>
      </right>
      <top style="thick">
        <color theme="4"/>
      </top>
      <bottom style="double">
        <color theme="4"/>
      </bottom>
      <diagonal/>
    </border>
    <border>
      <left style="thin">
        <color theme="4"/>
      </left>
      <right style="thin">
        <color theme="4"/>
      </right>
      <top style="thick">
        <color theme="4"/>
      </top>
      <bottom style="double">
        <color theme="4"/>
      </bottom>
      <diagonal/>
    </border>
    <border>
      <left style="thin">
        <color theme="4"/>
      </left>
      <right style="thick">
        <color theme="4"/>
      </right>
      <top style="thick">
        <color theme="4"/>
      </top>
      <bottom style="double">
        <color theme="4"/>
      </bottom>
      <diagonal/>
    </border>
    <border>
      <left style="thick">
        <color theme="4"/>
      </left>
      <right style="thin">
        <color theme="4"/>
      </right>
      <top style="double">
        <color theme="4"/>
      </top>
      <bottom style="double">
        <color theme="4"/>
      </bottom>
      <diagonal/>
    </border>
    <border>
      <left style="thin">
        <color theme="4"/>
      </left>
      <right style="thick">
        <color theme="4"/>
      </right>
      <top style="double">
        <color theme="4"/>
      </top>
      <bottom style="double">
        <color theme="4"/>
      </bottom>
      <diagonal/>
    </border>
    <border>
      <left style="thick">
        <color theme="7"/>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thick">
        <color theme="7"/>
      </right>
      <top style="thin">
        <color theme="7"/>
      </top>
      <bottom style="thin">
        <color theme="7"/>
      </bottom>
      <diagonal/>
    </border>
    <border>
      <left style="thick">
        <color theme="7"/>
      </left>
      <right style="thin">
        <color theme="7"/>
      </right>
      <top style="thin">
        <color theme="7"/>
      </top>
      <bottom style="thick">
        <color theme="7"/>
      </bottom>
      <diagonal/>
    </border>
    <border>
      <left style="thin">
        <color theme="7"/>
      </left>
      <right style="thin">
        <color theme="7"/>
      </right>
      <top style="thin">
        <color theme="7"/>
      </top>
      <bottom style="thick">
        <color theme="7"/>
      </bottom>
      <diagonal/>
    </border>
    <border>
      <left style="thin">
        <color theme="7"/>
      </left>
      <right style="thick">
        <color theme="7"/>
      </right>
      <top style="thin">
        <color theme="7"/>
      </top>
      <bottom style="thick">
        <color theme="7"/>
      </bottom>
      <diagonal/>
    </border>
    <border>
      <left style="thick">
        <color theme="7"/>
      </left>
      <right style="thin">
        <color theme="7"/>
      </right>
      <top/>
      <bottom style="thin">
        <color theme="7"/>
      </bottom>
      <diagonal/>
    </border>
    <border>
      <left style="thin">
        <color theme="7"/>
      </left>
      <right style="thin">
        <color theme="7"/>
      </right>
      <top/>
      <bottom style="thin">
        <color theme="7"/>
      </bottom>
      <diagonal/>
    </border>
    <border>
      <left style="thin">
        <color theme="7"/>
      </left>
      <right style="thick">
        <color theme="7"/>
      </right>
      <top/>
      <bottom style="thin">
        <color theme="7"/>
      </bottom>
      <diagonal/>
    </border>
    <border>
      <left style="thick">
        <color theme="7"/>
      </left>
      <right style="thin">
        <color theme="7"/>
      </right>
      <top style="thick">
        <color theme="7"/>
      </top>
      <bottom style="thick">
        <color theme="7"/>
      </bottom>
      <diagonal/>
    </border>
    <border>
      <left style="thin">
        <color theme="7"/>
      </left>
      <right style="thin">
        <color theme="7"/>
      </right>
      <top style="thick">
        <color theme="7"/>
      </top>
      <bottom style="thick">
        <color theme="7"/>
      </bottom>
      <diagonal/>
    </border>
    <border>
      <left style="thin">
        <color theme="7"/>
      </left>
      <right style="thick">
        <color theme="7"/>
      </right>
      <top style="thick">
        <color theme="7"/>
      </top>
      <bottom style="thick">
        <color theme="7"/>
      </bottom>
      <diagonal/>
    </border>
    <border>
      <left style="thick">
        <color theme="7"/>
      </left>
      <right style="thin">
        <color theme="7"/>
      </right>
      <top style="thick">
        <color theme="7"/>
      </top>
      <bottom style="double">
        <color theme="7"/>
      </bottom>
      <diagonal/>
    </border>
    <border>
      <left style="thin">
        <color theme="7"/>
      </left>
      <right style="thin">
        <color theme="7"/>
      </right>
      <top style="thick">
        <color theme="7"/>
      </top>
      <bottom style="double">
        <color theme="7"/>
      </bottom>
      <diagonal/>
    </border>
    <border>
      <left style="thin">
        <color theme="7"/>
      </left>
      <right style="thick">
        <color theme="7"/>
      </right>
      <top style="thick">
        <color theme="7"/>
      </top>
      <bottom style="double">
        <color theme="7"/>
      </bottom>
      <diagonal/>
    </border>
    <border>
      <left style="thick">
        <color theme="7"/>
      </left>
      <right style="thin">
        <color theme="7"/>
      </right>
      <top style="thin">
        <color theme="7"/>
      </top>
      <bottom/>
      <diagonal/>
    </border>
    <border>
      <left style="thin">
        <color theme="7"/>
      </left>
      <right style="thin">
        <color theme="7"/>
      </right>
      <top style="thin">
        <color theme="7"/>
      </top>
      <bottom/>
      <diagonal/>
    </border>
    <border>
      <left style="thin">
        <color theme="7"/>
      </left>
      <right style="thick">
        <color theme="7"/>
      </right>
      <top style="thin">
        <color theme="7"/>
      </top>
      <bottom/>
      <diagonal/>
    </border>
    <border>
      <left style="thick">
        <color theme="7"/>
      </left>
      <right style="thin">
        <color theme="7"/>
      </right>
      <top style="double">
        <color theme="7"/>
      </top>
      <bottom style="double">
        <color theme="7"/>
      </bottom>
      <diagonal/>
    </border>
    <border>
      <left style="thin">
        <color theme="7"/>
      </left>
      <right style="thin">
        <color theme="7"/>
      </right>
      <top style="double">
        <color theme="7"/>
      </top>
      <bottom style="double">
        <color theme="7"/>
      </bottom>
      <diagonal/>
    </border>
    <border>
      <left style="thin">
        <color theme="7"/>
      </left>
      <right style="thick">
        <color theme="7"/>
      </right>
      <top style="double">
        <color theme="7"/>
      </top>
      <bottom style="double">
        <color theme="7"/>
      </bottom>
      <diagonal/>
    </border>
    <border>
      <left style="thick">
        <color theme="8"/>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style="thick">
        <color theme="8"/>
      </right>
      <top style="thin">
        <color theme="8"/>
      </top>
      <bottom style="thin">
        <color theme="8"/>
      </bottom>
      <diagonal/>
    </border>
    <border>
      <left style="thick">
        <color theme="8"/>
      </left>
      <right style="thin">
        <color theme="8"/>
      </right>
      <top style="thin">
        <color theme="8"/>
      </top>
      <bottom style="thick">
        <color theme="8"/>
      </bottom>
      <diagonal/>
    </border>
    <border>
      <left style="thin">
        <color theme="8"/>
      </left>
      <right style="thin">
        <color theme="8"/>
      </right>
      <top style="thin">
        <color theme="8"/>
      </top>
      <bottom style="thick">
        <color theme="8"/>
      </bottom>
      <diagonal/>
    </border>
    <border>
      <left style="thin">
        <color theme="8"/>
      </left>
      <right style="thick">
        <color theme="8"/>
      </right>
      <top style="thin">
        <color theme="8"/>
      </top>
      <bottom style="thick">
        <color theme="8"/>
      </bottom>
      <diagonal/>
    </border>
    <border>
      <left style="thick">
        <color theme="8"/>
      </left>
      <right style="thin">
        <color theme="8"/>
      </right>
      <top/>
      <bottom style="thin">
        <color theme="8"/>
      </bottom>
      <diagonal/>
    </border>
    <border>
      <left style="thin">
        <color theme="8"/>
      </left>
      <right style="thin">
        <color theme="8"/>
      </right>
      <top/>
      <bottom style="thin">
        <color theme="8"/>
      </bottom>
      <diagonal/>
    </border>
    <border>
      <left style="thin">
        <color theme="8"/>
      </left>
      <right style="thick">
        <color theme="8"/>
      </right>
      <top/>
      <bottom style="thin">
        <color theme="8"/>
      </bottom>
      <diagonal/>
    </border>
    <border>
      <left style="thick">
        <color theme="8"/>
      </left>
      <right style="thin">
        <color theme="8"/>
      </right>
      <top style="thick">
        <color theme="8"/>
      </top>
      <bottom style="thick">
        <color theme="8"/>
      </bottom>
      <diagonal/>
    </border>
    <border>
      <left style="thin">
        <color theme="8"/>
      </left>
      <right style="thin">
        <color theme="8"/>
      </right>
      <top style="thick">
        <color theme="8"/>
      </top>
      <bottom style="thick">
        <color theme="8"/>
      </bottom>
      <diagonal/>
    </border>
    <border>
      <left style="thin">
        <color theme="8"/>
      </left>
      <right style="thick">
        <color theme="8"/>
      </right>
      <top style="thick">
        <color theme="8"/>
      </top>
      <bottom style="thick">
        <color theme="8"/>
      </bottom>
      <diagonal/>
    </border>
    <border>
      <left style="thick">
        <color theme="8"/>
      </left>
      <right style="thin">
        <color theme="8"/>
      </right>
      <top style="thick">
        <color theme="8"/>
      </top>
      <bottom style="double">
        <color theme="8"/>
      </bottom>
      <diagonal/>
    </border>
    <border>
      <left style="thin">
        <color theme="8"/>
      </left>
      <right style="thin">
        <color theme="8"/>
      </right>
      <top style="thick">
        <color theme="8"/>
      </top>
      <bottom style="double">
        <color theme="8"/>
      </bottom>
      <diagonal/>
    </border>
    <border>
      <left style="thin">
        <color theme="8"/>
      </left>
      <right style="thick">
        <color theme="8"/>
      </right>
      <top style="thick">
        <color theme="8"/>
      </top>
      <bottom style="double">
        <color theme="8"/>
      </bottom>
      <diagonal/>
    </border>
    <border>
      <left style="thick">
        <color theme="8"/>
      </left>
      <right style="thin">
        <color theme="8"/>
      </right>
      <top style="thin">
        <color theme="8"/>
      </top>
      <bottom/>
      <diagonal/>
    </border>
    <border>
      <left style="thin">
        <color theme="8"/>
      </left>
      <right style="thin">
        <color theme="8"/>
      </right>
      <top style="thin">
        <color theme="8"/>
      </top>
      <bottom/>
      <diagonal/>
    </border>
    <border>
      <left style="thin">
        <color theme="8"/>
      </left>
      <right style="thick">
        <color theme="8"/>
      </right>
      <top style="thin">
        <color theme="8"/>
      </top>
      <bottom/>
      <diagonal/>
    </border>
    <border>
      <left style="thick">
        <color theme="8"/>
      </left>
      <right style="thin">
        <color theme="8"/>
      </right>
      <top style="double">
        <color theme="8"/>
      </top>
      <bottom style="double">
        <color theme="8"/>
      </bottom>
      <diagonal/>
    </border>
    <border>
      <left style="thin">
        <color theme="8"/>
      </left>
      <right style="thin">
        <color theme="8"/>
      </right>
      <top style="double">
        <color theme="8"/>
      </top>
      <bottom style="double">
        <color theme="8"/>
      </bottom>
      <diagonal/>
    </border>
    <border>
      <left style="thin">
        <color theme="8"/>
      </left>
      <right style="thick">
        <color theme="8"/>
      </right>
      <top style="double">
        <color theme="8"/>
      </top>
      <bottom style="double">
        <color theme="8"/>
      </bottom>
      <diagonal/>
    </border>
    <border>
      <left/>
      <right style="thick">
        <color theme="4"/>
      </right>
      <top style="thick">
        <color theme="4"/>
      </top>
      <bottom style="thick">
        <color theme="4"/>
      </bottom>
      <diagonal/>
    </border>
    <border>
      <left/>
      <right style="thick">
        <color theme="4"/>
      </right>
      <top style="thick">
        <color theme="4"/>
      </top>
      <bottom style="double">
        <color theme="4"/>
      </bottom>
      <diagonal/>
    </border>
    <border>
      <left/>
      <right style="thick">
        <color theme="4"/>
      </right>
      <top/>
      <bottom style="thin">
        <color theme="4"/>
      </bottom>
      <diagonal/>
    </border>
    <border>
      <left/>
      <right style="thick">
        <color theme="4"/>
      </right>
      <top style="thin">
        <color theme="4"/>
      </top>
      <bottom style="thin">
        <color theme="4"/>
      </bottom>
      <diagonal/>
    </border>
    <border>
      <left/>
      <right style="thick">
        <color theme="4"/>
      </right>
      <top style="thin">
        <color theme="4"/>
      </top>
      <bottom/>
      <diagonal/>
    </border>
    <border>
      <left/>
      <right style="thick">
        <color theme="4"/>
      </right>
      <top style="double">
        <color theme="4"/>
      </top>
      <bottom style="double">
        <color theme="4"/>
      </bottom>
      <diagonal/>
    </border>
    <border>
      <left/>
      <right style="thick">
        <color theme="4"/>
      </right>
      <top style="thin">
        <color theme="4"/>
      </top>
      <bottom style="thick">
        <color theme="4"/>
      </bottom>
      <diagonal/>
    </border>
    <border>
      <left/>
      <right style="thick">
        <color theme="5"/>
      </right>
      <top style="thick">
        <color theme="5"/>
      </top>
      <bottom style="thick">
        <color theme="5"/>
      </bottom>
      <diagonal/>
    </border>
    <border>
      <left/>
      <right style="thick">
        <color theme="5"/>
      </right>
      <top style="thick">
        <color theme="5"/>
      </top>
      <bottom style="double">
        <color theme="5"/>
      </bottom>
      <diagonal/>
    </border>
    <border>
      <left/>
      <right style="thick">
        <color theme="5"/>
      </right>
      <top/>
      <bottom style="thin">
        <color theme="5"/>
      </bottom>
      <diagonal/>
    </border>
    <border>
      <left/>
      <right style="thick">
        <color theme="5"/>
      </right>
      <top style="thin">
        <color theme="5"/>
      </top>
      <bottom style="thin">
        <color theme="5"/>
      </bottom>
      <diagonal/>
    </border>
    <border>
      <left/>
      <right style="thick">
        <color theme="5"/>
      </right>
      <top style="thin">
        <color theme="5"/>
      </top>
      <bottom/>
      <diagonal/>
    </border>
    <border>
      <left/>
      <right style="thick">
        <color theme="5"/>
      </right>
      <top style="double">
        <color theme="5"/>
      </top>
      <bottom style="double">
        <color theme="5"/>
      </bottom>
      <diagonal/>
    </border>
    <border>
      <left/>
      <right style="thick">
        <color theme="5"/>
      </right>
      <top/>
      <bottom style="thick">
        <color theme="5"/>
      </bottom>
      <diagonal/>
    </border>
    <border>
      <left/>
      <right style="thick">
        <color theme="6"/>
      </right>
      <top style="thick">
        <color theme="6"/>
      </top>
      <bottom style="thick">
        <color theme="6"/>
      </bottom>
      <diagonal/>
    </border>
    <border>
      <left/>
      <right style="thick">
        <color theme="6"/>
      </right>
      <top style="thick">
        <color theme="6"/>
      </top>
      <bottom style="double">
        <color theme="6"/>
      </bottom>
      <diagonal/>
    </border>
    <border>
      <left/>
      <right style="thick">
        <color theme="6"/>
      </right>
      <top/>
      <bottom style="thin">
        <color theme="6"/>
      </bottom>
      <diagonal/>
    </border>
    <border>
      <left/>
      <right style="thick">
        <color theme="6"/>
      </right>
      <top style="thin">
        <color theme="6"/>
      </top>
      <bottom style="thin">
        <color theme="6"/>
      </bottom>
      <diagonal/>
    </border>
    <border>
      <left/>
      <right style="thick">
        <color theme="6"/>
      </right>
      <top style="thin">
        <color theme="6"/>
      </top>
      <bottom/>
      <diagonal/>
    </border>
    <border>
      <left/>
      <right style="thick">
        <color theme="6"/>
      </right>
      <top style="double">
        <color theme="6"/>
      </top>
      <bottom style="double">
        <color theme="6"/>
      </bottom>
      <diagonal/>
    </border>
    <border>
      <left/>
      <right style="thick">
        <color theme="6"/>
      </right>
      <top style="thin">
        <color theme="6"/>
      </top>
      <bottom style="thick">
        <color theme="6"/>
      </bottom>
      <diagonal/>
    </border>
    <border>
      <left/>
      <right style="thick">
        <color theme="7"/>
      </right>
      <top style="thick">
        <color theme="7"/>
      </top>
      <bottom style="thick">
        <color theme="7"/>
      </bottom>
      <diagonal/>
    </border>
    <border>
      <left/>
      <right style="thick">
        <color theme="7"/>
      </right>
      <top style="thick">
        <color theme="7"/>
      </top>
      <bottom style="double">
        <color theme="7"/>
      </bottom>
      <diagonal/>
    </border>
    <border>
      <left/>
      <right style="thick">
        <color theme="7"/>
      </right>
      <top/>
      <bottom style="thin">
        <color theme="7"/>
      </bottom>
      <diagonal/>
    </border>
    <border>
      <left/>
      <right style="thick">
        <color theme="7"/>
      </right>
      <top style="thin">
        <color theme="7"/>
      </top>
      <bottom style="thin">
        <color theme="7"/>
      </bottom>
      <diagonal/>
    </border>
    <border>
      <left/>
      <right style="thick">
        <color theme="7"/>
      </right>
      <top style="thin">
        <color theme="7"/>
      </top>
      <bottom/>
      <diagonal/>
    </border>
    <border>
      <left/>
      <right style="thick">
        <color theme="7"/>
      </right>
      <top style="double">
        <color theme="7"/>
      </top>
      <bottom style="double">
        <color theme="7"/>
      </bottom>
      <diagonal/>
    </border>
    <border>
      <left/>
      <right style="thick">
        <color theme="7"/>
      </right>
      <top style="thin">
        <color theme="7"/>
      </top>
      <bottom style="thick">
        <color theme="7"/>
      </bottom>
      <diagonal/>
    </border>
    <border>
      <left/>
      <right style="thick">
        <color theme="8"/>
      </right>
      <top style="thick">
        <color theme="8"/>
      </top>
      <bottom style="thick">
        <color theme="8"/>
      </bottom>
      <diagonal/>
    </border>
    <border>
      <left/>
      <right style="thick">
        <color theme="8"/>
      </right>
      <top style="thick">
        <color theme="8"/>
      </top>
      <bottom style="double">
        <color theme="8"/>
      </bottom>
      <diagonal/>
    </border>
    <border>
      <left/>
      <right style="thick">
        <color theme="8"/>
      </right>
      <top/>
      <bottom style="thin">
        <color theme="8"/>
      </bottom>
      <diagonal/>
    </border>
    <border>
      <left/>
      <right style="thick">
        <color theme="8"/>
      </right>
      <top style="thin">
        <color theme="8"/>
      </top>
      <bottom style="thin">
        <color theme="8"/>
      </bottom>
      <diagonal/>
    </border>
    <border>
      <left/>
      <right style="thick">
        <color theme="8"/>
      </right>
      <top style="thin">
        <color theme="8"/>
      </top>
      <bottom/>
      <diagonal/>
    </border>
    <border>
      <left/>
      <right style="thick">
        <color theme="8"/>
      </right>
      <top style="double">
        <color theme="8"/>
      </top>
      <bottom style="double">
        <color theme="8"/>
      </bottom>
      <diagonal/>
    </border>
    <border>
      <left/>
      <right style="thick">
        <color theme="8"/>
      </right>
      <top style="thin">
        <color theme="8"/>
      </top>
      <bottom style="thick">
        <color theme="8"/>
      </bottom>
      <diagonal/>
    </border>
    <border>
      <left style="thin">
        <color theme="4"/>
      </left>
      <right/>
      <top style="thick">
        <color theme="4"/>
      </top>
      <bottom style="thick">
        <color theme="4"/>
      </bottom>
      <diagonal/>
    </border>
    <border>
      <left style="thin">
        <color theme="4"/>
      </left>
      <right/>
      <top style="thick">
        <color theme="4"/>
      </top>
      <bottom style="double">
        <color theme="4"/>
      </bottom>
      <diagonal/>
    </border>
    <border>
      <left style="thin">
        <color theme="4"/>
      </left>
      <right/>
      <top style="thin">
        <color theme="4"/>
      </top>
      <bottom style="thin">
        <color theme="4"/>
      </bottom>
      <diagonal/>
    </border>
    <border>
      <left style="thin">
        <color theme="4"/>
      </left>
      <right/>
      <top style="double">
        <color theme="4"/>
      </top>
      <bottom style="double">
        <color theme="4"/>
      </bottom>
      <diagonal/>
    </border>
    <border>
      <left style="thin">
        <color theme="4"/>
      </left>
      <right/>
      <top/>
      <bottom style="thin">
        <color theme="4"/>
      </bottom>
      <diagonal/>
    </border>
    <border>
      <left style="thin">
        <color theme="4"/>
      </left>
      <right/>
      <top style="thin">
        <color theme="4"/>
      </top>
      <bottom style="thick">
        <color theme="4"/>
      </bottom>
      <diagonal/>
    </border>
    <border>
      <left style="thin">
        <color theme="5"/>
      </left>
      <right/>
      <top style="thick">
        <color theme="5"/>
      </top>
      <bottom style="thick">
        <color theme="5"/>
      </bottom>
      <diagonal/>
    </border>
    <border>
      <left style="thin">
        <color theme="5"/>
      </left>
      <right/>
      <top style="thick">
        <color theme="5"/>
      </top>
      <bottom style="double">
        <color theme="5"/>
      </bottom>
      <diagonal/>
    </border>
    <border>
      <left style="thin">
        <color theme="5"/>
      </left>
      <right/>
      <top/>
      <bottom style="thin">
        <color theme="5"/>
      </bottom>
      <diagonal/>
    </border>
    <border>
      <left style="thin">
        <color theme="5"/>
      </left>
      <right/>
      <top style="double">
        <color theme="5"/>
      </top>
      <bottom style="double">
        <color theme="5"/>
      </bottom>
      <diagonal/>
    </border>
    <border>
      <left style="thin">
        <color theme="5"/>
      </left>
      <right/>
      <top/>
      <bottom style="thick">
        <color theme="5"/>
      </bottom>
      <diagonal/>
    </border>
    <border>
      <left style="thin">
        <color theme="6"/>
      </left>
      <right/>
      <top style="thick">
        <color theme="6"/>
      </top>
      <bottom style="thick">
        <color theme="6"/>
      </bottom>
      <diagonal/>
    </border>
    <border>
      <left style="thin">
        <color theme="6"/>
      </left>
      <right/>
      <top style="thick">
        <color theme="6"/>
      </top>
      <bottom style="double">
        <color theme="6"/>
      </bottom>
      <diagonal/>
    </border>
    <border>
      <left style="thin">
        <color theme="6"/>
      </left>
      <right/>
      <top/>
      <bottom style="thin">
        <color theme="6"/>
      </bottom>
      <diagonal/>
    </border>
    <border>
      <left style="thin">
        <color theme="6"/>
      </left>
      <right/>
      <top style="double">
        <color theme="6"/>
      </top>
      <bottom style="double">
        <color theme="6"/>
      </bottom>
      <diagonal/>
    </border>
    <border>
      <left style="thin">
        <color theme="6"/>
      </left>
      <right/>
      <top style="thin">
        <color theme="6"/>
      </top>
      <bottom style="thick">
        <color theme="6"/>
      </bottom>
      <diagonal/>
    </border>
    <border>
      <left style="thick">
        <color theme="6"/>
      </left>
      <right style="thin">
        <color theme="6"/>
      </right>
      <top style="thick">
        <color theme="6"/>
      </top>
      <bottom style="thin">
        <color theme="6"/>
      </bottom>
      <diagonal/>
    </border>
    <border>
      <left style="thin">
        <color theme="6"/>
      </left>
      <right style="thick">
        <color theme="6"/>
      </right>
      <top style="thick">
        <color theme="6"/>
      </top>
      <bottom style="thin">
        <color theme="6"/>
      </bottom>
      <diagonal/>
    </border>
    <border>
      <left style="thin">
        <color theme="7"/>
      </left>
      <right/>
      <top style="thick">
        <color theme="7"/>
      </top>
      <bottom style="thick">
        <color theme="7"/>
      </bottom>
      <diagonal/>
    </border>
    <border>
      <left style="thin">
        <color theme="7"/>
      </left>
      <right/>
      <top style="thick">
        <color theme="7"/>
      </top>
      <bottom style="double">
        <color theme="7"/>
      </bottom>
      <diagonal/>
    </border>
    <border>
      <left style="thin">
        <color theme="7"/>
      </left>
      <right/>
      <top/>
      <bottom style="thin">
        <color theme="7"/>
      </bottom>
      <diagonal/>
    </border>
    <border>
      <left style="thin">
        <color theme="7"/>
      </left>
      <right/>
      <top style="double">
        <color theme="7"/>
      </top>
      <bottom style="double">
        <color theme="7"/>
      </bottom>
      <diagonal/>
    </border>
    <border>
      <left style="thin">
        <color theme="7"/>
      </left>
      <right/>
      <top style="thin">
        <color theme="7"/>
      </top>
      <bottom style="thick">
        <color theme="7"/>
      </bottom>
      <diagonal/>
    </border>
    <border>
      <left style="thin">
        <color theme="8"/>
      </left>
      <right/>
      <top style="thick">
        <color theme="8"/>
      </top>
      <bottom style="thick">
        <color theme="8"/>
      </bottom>
      <diagonal/>
    </border>
    <border>
      <left style="thin">
        <color theme="8"/>
      </left>
      <right/>
      <top style="thick">
        <color theme="8"/>
      </top>
      <bottom style="double">
        <color theme="8"/>
      </bottom>
      <diagonal/>
    </border>
    <border>
      <left style="thin">
        <color theme="8"/>
      </left>
      <right/>
      <top/>
      <bottom style="thin">
        <color theme="8"/>
      </bottom>
      <diagonal/>
    </border>
    <border>
      <left style="thin">
        <color theme="8"/>
      </left>
      <right/>
      <top style="double">
        <color theme="8"/>
      </top>
      <bottom style="double">
        <color theme="8"/>
      </bottom>
      <diagonal/>
    </border>
    <border>
      <left style="thin">
        <color theme="8"/>
      </left>
      <right/>
      <top style="thin">
        <color theme="8"/>
      </top>
      <bottom style="thick">
        <color theme="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theme="4"/>
      </left>
      <right style="thin">
        <color theme="4"/>
      </right>
      <top style="thick">
        <color theme="4"/>
      </top>
      <bottom style="thin">
        <color theme="4"/>
      </bottom>
      <diagonal/>
    </border>
    <border>
      <left style="thin">
        <color theme="4"/>
      </left>
      <right style="thick">
        <color theme="4"/>
      </right>
      <top style="thick">
        <color theme="4"/>
      </top>
      <bottom style="thin">
        <color theme="4"/>
      </bottom>
      <diagonal/>
    </border>
    <border>
      <left style="thick">
        <color theme="5"/>
      </left>
      <right style="thin">
        <color theme="5"/>
      </right>
      <top style="thick">
        <color theme="5"/>
      </top>
      <bottom style="thin">
        <color theme="5"/>
      </bottom>
      <diagonal/>
    </border>
    <border>
      <left style="thin">
        <color theme="5"/>
      </left>
      <right style="thick">
        <color theme="5"/>
      </right>
      <top style="thick">
        <color theme="5"/>
      </top>
      <bottom style="thin">
        <color theme="5"/>
      </bottom>
      <diagonal/>
    </border>
    <border>
      <left style="thick">
        <color theme="5"/>
      </left>
      <right style="thin">
        <color theme="5"/>
      </right>
      <top style="thin">
        <color theme="5"/>
      </top>
      <bottom style="thick">
        <color theme="5"/>
      </bottom>
      <diagonal/>
    </border>
    <border>
      <left style="thin">
        <color theme="5"/>
      </left>
      <right style="thick">
        <color theme="5"/>
      </right>
      <top style="thin">
        <color theme="5"/>
      </top>
      <bottom style="thick">
        <color theme="5"/>
      </bottom>
      <diagonal/>
    </border>
    <border>
      <left style="thick">
        <color theme="7"/>
      </left>
      <right style="thin">
        <color theme="7"/>
      </right>
      <top style="thick">
        <color theme="7"/>
      </top>
      <bottom style="thin">
        <color theme="7"/>
      </bottom>
      <diagonal/>
    </border>
    <border>
      <left style="thin">
        <color theme="7"/>
      </left>
      <right style="thick">
        <color theme="7"/>
      </right>
      <top style="thick">
        <color theme="7"/>
      </top>
      <bottom style="thin">
        <color theme="7"/>
      </bottom>
      <diagonal/>
    </border>
    <border>
      <left style="thick">
        <color theme="8"/>
      </left>
      <right style="thin">
        <color theme="8"/>
      </right>
      <top style="thick">
        <color theme="8"/>
      </top>
      <bottom style="thin">
        <color theme="8"/>
      </bottom>
      <diagonal/>
    </border>
    <border>
      <left style="thin">
        <color theme="8"/>
      </left>
      <right style="thick">
        <color theme="8"/>
      </right>
      <top style="thick">
        <color theme="8"/>
      </top>
      <bottom style="thin">
        <color theme="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bottom style="thin">
        <color auto="1"/>
      </bottom>
      <diagonal/>
    </border>
    <border>
      <left/>
      <right style="thin">
        <color rgb="FF000000"/>
      </right>
      <top/>
      <bottom style="thin">
        <color auto="1"/>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rgb="FF000000"/>
      </right>
      <top style="medium">
        <color auto="1"/>
      </top>
      <bottom style="thin">
        <color auto="1"/>
      </bottom>
      <diagonal/>
    </border>
  </borders>
  <cellStyleXfs count="19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87">
    <xf numFmtId="0" fontId="0" fillId="0" borderId="0" xfId="0"/>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vertical="center" wrapText="1"/>
    </xf>
    <xf numFmtId="0" fontId="6" fillId="4" borderId="0" xfId="0" applyFont="1" applyFill="1" applyAlignment="1">
      <alignment vertical="top" wrapText="1"/>
    </xf>
    <xf numFmtId="0" fontId="10" fillId="3" borderId="0" xfId="0" applyFont="1" applyFill="1" applyAlignment="1">
      <alignment vertical="center" wrapText="1"/>
    </xf>
    <xf numFmtId="0" fontId="9" fillId="0" borderId="0" xfId="0" applyFont="1" applyFill="1" applyAlignment="1">
      <alignment vertical="center" wrapText="1"/>
    </xf>
    <xf numFmtId="0" fontId="7" fillId="5" borderId="1" xfId="0" applyFont="1" applyFill="1" applyBorder="1" applyAlignment="1">
      <alignment vertical="top" wrapText="1"/>
    </xf>
    <xf numFmtId="0" fontId="8" fillId="5" borderId="2" xfId="0" applyFont="1" applyFill="1" applyBorder="1" applyAlignment="1">
      <alignment vertical="top" wrapText="1"/>
    </xf>
    <xf numFmtId="0" fontId="7" fillId="5" borderId="4" xfId="0" applyFont="1" applyFill="1" applyBorder="1" applyAlignment="1">
      <alignment vertical="top" wrapText="1"/>
    </xf>
    <xf numFmtId="0" fontId="8" fillId="5" borderId="1" xfId="0" applyFont="1" applyFill="1" applyBorder="1" applyAlignment="1">
      <alignment vertical="top" wrapText="1"/>
    </xf>
    <xf numFmtId="0" fontId="8" fillId="5" borderId="6" xfId="0" applyFont="1" applyFill="1" applyBorder="1" applyAlignment="1">
      <alignment vertical="top" wrapText="1"/>
    </xf>
    <xf numFmtId="0" fontId="7" fillId="0" borderId="1" xfId="0" applyFont="1" applyFill="1" applyBorder="1" applyAlignment="1">
      <alignment vertical="top" wrapText="1"/>
    </xf>
    <xf numFmtId="0" fontId="7" fillId="5" borderId="2" xfId="0" applyFont="1" applyFill="1" applyBorder="1" applyAlignment="1">
      <alignment vertical="top" wrapText="1"/>
    </xf>
    <xf numFmtId="0" fontId="7" fillId="0" borderId="3" xfId="0" applyFont="1" applyFill="1" applyBorder="1" applyAlignment="1">
      <alignment vertical="top" wrapText="1"/>
    </xf>
    <xf numFmtId="0" fontId="7" fillId="0" borderId="2" xfId="0" applyFont="1" applyFill="1" applyBorder="1" applyAlignment="1">
      <alignment vertical="top" wrapText="1"/>
    </xf>
    <xf numFmtId="0" fontId="8" fillId="5" borderId="8" xfId="0" applyFont="1" applyFill="1" applyBorder="1" applyAlignment="1">
      <alignment vertical="top" wrapText="1"/>
    </xf>
    <xf numFmtId="0" fontId="8" fillId="5" borderId="4" xfId="0" applyFont="1" applyFill="1" applyBorder="1" applyAlignment="1">
      <alignment vertical="top" wrapText="1"/>
    </xf>
    <xf numFmtId="0" fontId="8" fillId="5" borderId="10" xfId="0" applyFont="1" applyFill="1" applyBorder="1" applyAlignment="1">
      <alignment vertical="top" wrapText="1"/>
    </xf>
    <xf numFmtId="0" fontId="7" fillId="2" borderId="6" xfId="0" applyFont="1" applyFill="1" applyBorder="1" applyAlignment="1">
      <alignment vertical="top" wrapText="1"/>
    </xf>
    <xf numFmtId="0" fontId="7" fillId="2" borderId="2" xfId="0" applyFont="1" applyFill="1" applyBorder="1" applyAlignment="1">
      <alignment vertical="top" wrapText="1"/>
    </xf>
    <xf numFmtId="0" fontId="7" fillId="2" borderId="5" xfId="0" applyFont="1" applyFill="1" applyBorder="1" applyAlignment="1">
      <alignment vertical="top" wrapText="1"/>
    </xf>
    <xf numFmtId="0" fontId="7" fillId="2" borderId="11" xfId="0" applyFont="1" applyFill="1" applyBorder="1" applyAlignment="1">
      <alignment vertical="top" wrapText="1"/>
    </xf>
    <xf numFmtId="0" fontId="7" fillId="2" borderId="3" xfId="0" applyFont="1" applyFill="1" applyBorder="1" applyAlignment="1">
      <alignment vertical="top" wrapText="1"/>
    </xf>
    <xf numFmtId="0" fontId="7" fillId="2" borderId="12" xfId="0" applyFont="1" applyFill="1" applyBorder="1" applyAlignment="1">
      <alignment vertical="top" wrapText="1"/>
    </xf>
    <xf numFmtId="0" fontId="6" fillId="2" borderId="13" xfId="0" applyFont="1" applyFill="1" applyBorder="1" applyAlignment="1">
      <alignment horizontal="left" vertical="top" wrapText="1"/>
    </xf>
    <xf numFmtId="0" fontId="7" fillId="2" borderId="13" xfId="0" applyFont="1" applyFill="1" applyBorder="1" applyAlignment="1">
      <alignment vertical="top" wrapText="1"/>
    </xf>
    <xf numFmtId="0" fontId="8" fillId="2" borderId="13" xfId="0" applyFont="1" applyFill="1" applyBorder="1" applyAlignment="1">
      <alignment vertical="top" wrapText="1"/>
    </xf>
    <xf numFmtId="0" fontId="6" fillId="2" borderId="13" xfId="0" applyFont="1" applyFill="1" applyBorder="1" applyAlignment="1">
      <alignment vertical="top" wrapText="1"/>
    </xf>
    <xf numFmtId="0" fontId="7" fillId="5" borderId="13" xfId="0" applyFont="1" applyFill="1" applyBorder="1" applyAlignment="1">
      <alignment vertical="top" wrapText="1"/>
    </xf>
    <xf numFmtId="0" fontId="7" fillId="5" borderId="14" xfId="0" applyFont="1" applyFill="1" applyBorder="1" applyAlignment="1">
      <alignment vertical="top" wrapText="1"/>
    </xf>
    <xf numFmtId="0" fontId="10" fillId="6" borderId="0" xfId="0" applyFont="1" applyFill="1" applyAlignment="1">
      <alignment vertical="top" wrapText="1"/>
    </xf>
    <xf numFmtId="0" fontId="6" fillId="7" borderId="0" xfId="0" applyFont="1" applyFill="1" applyAlignment="1">
      <alignment vertical="top" wrapText="1"/>
    </xf>
    <xf numFmtId="0" fontId="7" fillId="8" borderId="13" xfId="0" applyFont="1" applyFill="1" applyBorder="1" applyAlignment="1">
      <alignment vertical="top" wrapText="1"/>
    </xf>
    <xf numFmtId="0" fontId="7" fillId="8" borderId="14" xfId="0" applyFont="1" applyFill="1" applyBorder="1" applyAlignment="1">
      <alignment vertical="top" wrapText="1"/>
    </xf>
    <xf numFmtId="0" fontId="7" fillId="8" borderId="15" xfId="0" applyFont="1" applyFill="1" applyBorder="1" applyAlignment="1">
      <alignment vertical="top" wrapText="1"/>
    </xf>
    <xf numFmtId="0" fontId="7" fillId="8" borderId="0" xfId="0" applyFont="1" applyFill="1" applyAlignment="1">
      <alignment vertical="top" wrapText="1"/>
    </xf>
    <xf numFmtId="0" fontId="7" fillId="8" borderId="1" xfId="0" applyFont="1" applyFill="1" applyBorder="1" applyAlignment="1">
      <alignment vertical="top" wrapText="1"/>
    </xf>
    <xf numFmtId="0" fontId="8" fillId="8" borderId="1" xfId="0" applyFont="1" applyFill="1" applyBorder="1" applyAlignment="1">
      <alignment vertical="top" wrapText="1"/>
    </xf>
    <xf numFmtId="0" fontId="8" fillId="8" borderId="6" xfId="0" applyFont="1" applyFill="1" applyBorder="1" applyAlignment="1">
      <alignment vertical="top" wrapText="1"/>
    </xf>
    <xf numFmtId="0" fontId="8" fillId="8" borderId="2" xfId="0" applyFont="1" applyFill="1" applyBorder="1" applyAlignment="1">
      <alignment vertical="top" wrapText="1"/>
    </xf>
    <xf numFmtId="0" fontId="7" fillId="8" borderId="2" xfId="0" applyFont="1" applyFill="1" applyBorder="1" applyAlignment="1">
      <alignment vertical="top" wrapText="1"/>
    </xf>
    <xf numFmtId="0" fontId="10" fillId="9" borderId="0" xfId="0" applyFont="1" applyFill="1" applyAlignment="1">
      <alignment vertical="top" wrapText="1"/>
    </xf>
    <xf numFmtId="0" fontId="6" fillId="10" borderId="0" xfId="0" applyFont="1" applyFill="1" applyAlignment="1">
      <alignment vertical="top" wrapText="1"/>
    </xf>
    <xf numFmtId="0" fontId="7" fillId="11" borderId="1" xfId="0" applyFont="1" applyFill="1" applyBorder="1" applyAlignment="1">
      <alignment vertical="top" wrapText="1"/>
    </xf>
    <xf numFmtId="0" fontId="7" fillId="11" borderId="13" xfId="0" applyFont="1" applyFill="1" applyBorder="1" applyAlignment="1">
      <alignment vertical="top" wrapText="1"/>
    </xf>
    <xf numFmtId="0" fontId="7" fillId="11" borderId="14" xfId="0" applyFont="1" applyFill="1" applyBorder="1" applyAlignment="1">
      <alignment vertical="top" wrapText="1"/>
    </xf>
    <xf numFmtId="0" fontId="8" fillId="11" borderId="1" xfId="0" applyFont="1" applyFill="1" applyBorder="1" applyAlignment="1">
      <alignment vertical="top" wrapText="1"/>
    </xf>
    <xf numFmtId="0" fontId="8" fillId="11" borderId="6" xfId="0" applyFont="1" applyFill="1" applyBorder="1" applyAlignment="1">
      <alignment vertical="top" wrapText="1"/>
    </xf>
    <xf numFmtId="0" fontId="8" fillId="11" borderId="2" xfId="0" applyFont="1" applyFill="1" applyBorder="1" applyAlignment="1">
      <alignment vertical="top" wrapText="1"/>
    </xf>
    <xf numFmtId="0" fontId="7" fillId="11" borderId="2" xfId="0" applyFont="1" applyFill="1" applyBorder="1" applyAlignment="1">
      <alignment vertical="top" wrapText="1"/>
    </xf>
    <xf numFmtId="0" fontId="10" fillId="12" borderId="0" xfId="0" applyFont="1" applyFill="1" applyAlignment="1">
      <alignment vertical="top" wrapText="1"/>
    </xf>
    <xf numFmtId="0" fontId="6" fillId="13" borderId="0" xfId="0" applyFont="1" applyFill="1" applyAlignment="1">
      <alignment vertical="top" wrapText="1"/>
    </xf>
    <xf numFmtId="0" fontId="7" fillId="14" borderId="13" xfId="0" applyFont="1" applyFill="1" applyBorder="1" applyAlignment="1">
      <alignment vertical="top" wrapText="1"/>
    </xf>
    <xf numFmtId="0" fontId="7" fillId="14" borderId="14" xfId="0" applyFont="1" applyFill="1" applyBorder="1" applyAlignment="1">
      <alignment vertical="top" wrapText="1"/>
    </xf>
    <xf numFmtId="0" fontId="7" fillId="14" borderId="15" xfId="0" applyFont="1" applyFill="1" applyBorder="1" applyAlignment="1">
      <alignment vertical="top" wrapText="1"/>
    </xf>
    <xf numFmtId="0" fontId="7" fillId="14" borderId="1" xfId="0" applyFont="1" applyFill="1" applyBorder="1" applyAlignment="1">
      <alignment vertical="top" wrapText="1"/>
    </xf>
    <xf numFmtId="0" fontId="8" fillId="14" borderId="1" xfId="0" applyFont="1" applyFill="1" applyBorder="1" applyAlignment="1">
      <alignment vertical="top" wrapText="1"/>
    </xf>
    <xf numFmtId="0" fontId="8" fillId="14" borderId="6" xfId="0" applyFont="1" applyFill="1" applyBorder="1" applyAlignment="1">
      <alignment vertical="top" wrapText="1"/>
    </xf>
    <xf numFmtId="0" fontId="8" fillId="14" borderId="2" xfId="0" applyFont="1" applyFill="1" applyBorder="1" applyAlignment="1">
      <alignment vertical="top" wrapText="1"/>
    </xf>
    <xf numFmtId="0" fontId="7" fillId="14" borderId="2" xfId="0" applyFont="1" applyFill="1" applyBorder="1" applyAlignment="1">
      <alignment vertical="top" wrapText="1"/>
    </xf>
    <xf numFmtId="0" fontId="10" fillId="15" borderId="0" xfId="0" applyFont="1" applyFill="1" applyAlignment="1">
      <alignment vertical="top" wrapText="1"/>
    </xf>
    <xf numFmtId="0" fontId="6" fillId="16" borderId="0" xfId="0" applyFont="1" applyFill="1" applyAlignment="1">
      <alignment vertical="top" wrapText="1"/>
    </xf>
    <xf numFmtId="0" fontId="7" fillId="17" borderId="13" xfId="0" applyFont="1" applyFill="1" applyBorder="1" applyAlignment="1">
      <alignment vertical="top" wrapText="1"/>
    </xf>
    <xf numFmtId="0" fontId="7" fillId="17" borderId="14" xfId="0" applyFont="1" applyFill="1" applyBorder="1" applyAlignment="1">
      <alignment vertical="top" wrapText="1"/>
    </xf>
    <xf numFmtId="0" fontId="7" fillId="17" borderId="15" xfId="0" applyFont="1" applyFill="1" applyBorder="1" applyAlignment="1">
      <alignment vertical="top" wrapText="1"/>
    </xf>
    <xf numFmtId="0" fontId="7" fillId="0" borderId="14" xfId="0" applyFont="1" applyFill="1" applyBorder="1" applyAlignment="1">
      <alignment vertical="top" wrapText="1"/>
    </xf>
    <xf numFmtId="0" fontId="6" fillId="16" borderId="14" xfId="0" applyFont="1" applyFill="1" applyBorder="1" applyAlignment="1">
      <alignment vertical="top" wrapText="1"/>
    </xf>
    <xf numFmtId="0" fontId="7" fillId="17" borderId="1" xfId="0" applyFont="1" applyFill="1" applyBorder="1" applyAlignment="1">
      <alignment vertical="top" wrapText="1"/>
    </xf>
    <xf numFmtId="0" fontId="8" fillId="17" borderId="1" xfId="0" applyFont="1" applyFill="1" applyBorder="1" applyAlignment="1">
      <alignment vertical="top" wrapText="1"/>
    </xf>
    <xf numFmtId="0" fontId="8" fillId="17" borderId="6" xfId="0" applyFont="1" applyFill="1" applyBorder="1" applyAlignment="1">
      <alignment vertical="top" wrapText="1"/>
    </xf>
    <xf numFmtId="0" fontId="8" fillId="17" borderId="2" xfId="0" applyFont="1" applyFill="1" applyBorder="1" applyAlignment="1">
      <alignment vertical="top" wrapText="1"/>
    </xf>
    <xf numFmtId="0" fontId="7" fillId="17" borderId="2" xfId="0" applyFont="1" applyFill="1" applyBorder="1" applyAlignment="1">
      <alignment vertical="top" wrapText="1"/>
    </xf>
    <xf numFmtId="0" fontId="7" fillId="0" borderId="12" xfId="0" applyFont="1" applyFill="1" applyBorder="1" applyAlignment="1">
      <alignment vertical="top" wrapText="1"/>
    </xf>
    <xf numFmtId="0" fontId="0" fillId="0" borderId="0" xfId="0" applyBorder="1"/>
    <xf numFmtId="0" fontId="7" fillId="5" borderId="7" xfId="0" applyFont="1" applyFill="1" applyBorder="1" applyAlignment="1">
      <alignment horizontal="center" vertical="top" wrapText="1"/>
    </xf>
    <xf numFmtId="0" fontId="7" fillId="5" borderId="9"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0" xfId="0" applyFont="1" applyAlignment="1">
      <alignment horizontal="center" vertical="top" wrapText="1"/>
    </xf>
    <xf numFmtId="0" fontId="7" fillId="8" borderId="5" xfId="0" applyFont="1" applyFill="1" applyBorder="1" applyAlignment="1">
      <alignment horizontal="center" vertical="top" wrapText="1"/>
    </xf>
    <xf numFmtId="0" fontId="7" fillId="11" borderId="5" xfId="0" applyFont="1" applyFill="1" applyBorder="1" applyAlignment="1">
      <alignment horizontal="center" vertical="top" wrapText="1"/>
    </xf>
    <xf numFmtId="0" fontId="7" fillId="14" borderId="5" xfId="0" applyFont="1" applyFill="1" applyBorder="1" applyAlignment="1">
      <alignment horizontal="center" vertical="top" wrapText="1"/>
    </xf>
    <xf numFmtId="0" fontId="7" fillId="17" borderId="5"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8" borderId="9" xfId="0" applyFont="1" applyFill="1" applyBorder="1" applyAlignment="1">
      <alignment horizontal="center" vertical="top" wrapText="1"/>
    </xf>
    <xf numFmtId="0" fontId="7" fillId="11" borderId="9" xfId="0" applyFont="1" applyFill="1" applyBorder="1" applyAlignment="1">
      <alignment horizontal="center" vertical="top" wrapText="1"/>
    </xf>
    <xf numFmtId="0" fontId="7" fillId="14" borderId="9" xfId="0" applyFont="1" applyFill="1" applyBorder="1" applyAlignment="1">
      <alignment horizontal="center" vertical="top" wrapText="1"/>
    </xf>
    <xf numFmtId="0" fontId="7" fillId="17" borderId="9" xfId="0" applyFont="1" applyFill="1" applyBorder="1" applyAlignment="1">
      <alignment horizontal="center" vertical="top" wrapText="1"/>
    </xf>
    <xf numFmtId="0" fontId="7" fillId="0" borderId="0" xfId="0" applyFont="1" applyFill="1" applyAlignment="1">
      <alignment vertical="top" wrapText="1"/>
    </xf>
    <xf numFmtId="0" fontId="0" fillId="0" borderId="0" xfId="0" applyBorder="1" applyAlignment="1">
      <alignment horizontal="center"/>
    </xf>
    <xf numFmtId="0" fontId="7" fillId="8" borderId="7" xfId="0" applyFont="1" applyFill="1" applyBorder="1" applyAlignment="1">
      <alignment horizontal="center" vertical="top" wrapText="1"/>
    </xf>
    <xf numFmtId="0" fontId="7" fillId="11" borderId="7" xfId="0" applyFont="1" applyFill="1" applyBorder="1" applyAlignment="1">
      <alignment horizontal="center" vertical="top" wrapText="1"/>
    </xf>
    <xf numFmtId="0" fontId="7" fillId="14" borderId="7" xfId="0" applyFont="1" applyFill="1" applyBorder="1" applyAlignment="1">
      <alignment horizontal="center" vertical="top" wrapText="1"/>
    </xf>
    <xf numFmtId="0" fontId="7" fillId="17" borderId="7" xfId="0" applyFont="1" applyFill="1" applyBorder="1" applyAlignment="1">
      <alignment horizontal="center" vertical="top" wrapText="1"/>
    </xf>
    <xf numFmtId="0" fontId="7" fillId="0" borderId="0" xfId="0" applyFont="1" applyFill="1" applyAlignment="1">
      <alignment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54" xfId="0" applyBorder="1" applyAlignment="1">
      <alignment horizontal="center"/>
    </xf>
    <xf numFmtId="0" fontId="7" fillId="0" borderId="0" xfId="0" applyFont="1" applyFill="1" applyBorder="1" applyAlignment="1">
      <alignment vertical="top" wrapText="1"/>
    </xf>
    <xf numFmtId="0" fontId="0" fillId="0" borderId="56" xfId="0" applyBorder="1" applyAlignment="1">
      <alignment horizontal="center"/>
    </xf>
    <xf numFmtId="0" fontId="0" fillId="0" borderId="57"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71"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6" xfId="0" applyBorder="1" applyAlignment="1">
      <alignment horizontal="center"/>
    </xf>
    <xf numFmtId="0" fontId="0" fillId="0" borderId="79" xfId="0" applyBorder="1" applyAlignment="1">
      <alignment horizontal="center"/>
    </xf>
    <xf numFmtId="0" fontId="0" fillId="0" borderId="82" xfId="0" applyBorder="1" applyAlignment="1">
      <alignment horizontal="center"/>
    </xf>
    <xf numFmtId="0" fontId="0" fillId="0" borderId="85" xfId="0" applyBorder="1" applyAlignment="1">
      <alignment horizontal="center"/>
    </xf>
    <xf numFmtId="0" fontId="0" fillId="0" borderId="87" xfId="0" applyBorder="1" applyAlignment="1">
      <alignment horizontal="center"/>
    </xf>
    <xf numFmtId="0" fontId="0" fillId="0" borderId="88"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0" fillId="0" borderId="94"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100" xfId="0" applyBorder="1" applyAlignment="1">
      <alignment horizontal="center"/>
    </xf>
    <xf numFmtId="0" fontId="0" fillId="0" borderId="103" xfId="0" applyBorder="1" applyAlignment="1">
      <alignment horizontal="center"/>
    </xf>
    <xf numFmtId="0" fontId="0" fillId="0" borderId="106"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0" fillId="0" borderId="111" xfId="0" applyBorder="1" applyAlignment="1">
      <alignment horizontal="center"/>
    </xf>
    <xf numFmtId="0" fontId="0" fillId="0" borderId="112" xfId="0" applyBorder="1" applyAlignment="1">
      <alignment horizontal="center"/>
    </xf>
    <xf numFmtId="0" fontId="0" fillId="0" borderId="115"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164" fontId="0" fillId="0" borderId="67" xfId="0" quotePrefix="1" applyNumberFormat="1" applyBorder="1" applyAlignment="1">
      <alignment horizontal="center"/>
    </xf>
    <xf numFmtId="164" fontId="0" fillId="0" borderId="65" xfId="0" applyNumberFormat="1" applyBorder="1" applyAlignment="1">
      <alignment horizontal="center"/>
    </xf>
    <xf numFmtId="164" fontId="0" fillId="0" borderId="67" xfId="0" applyNumberFormat="1" applyBorder="1" applyAlignment="1">
      <alignment horizontal="center"/>
    </xf>
    <xf numFmtId="164" fontId="0" fillId="0" borderId="70" xfId="0" applyNumberFormat="1" applyBorder="1" applyAlignment="1">
      <alignment horizontal="center"/>
    </xf>
    <xf numFmtId="164" fontId="0" fillId="0" borderId="47" xfId="0" applyNumberFormat="1" applyBorder="1" applyAlignment="1">
      <alignment horizontal="center"/>
    </xf>
    <xf numFmtId="164" fontId="0" fillId="0" borderId="49" xfId="0" applyNumberFormat="1" applyBorder="1" applyAlignment="1">
      <alignment horizontal="center"/>
    </xf>
    <xf numFmtId="164" fontId="0" fillId="0" borderId="51" xfId="0" applyNumberFormat="1" applyBorder="1" applyAlignment="1">
      <alignment horizontal="center"/>
    </xf>
    <xf numFmtId="164" fontId="0" fillId="0" borderId="53" xfId="0" applyNumberFormat="1" applyBorder="1" applyAlignment="1">
      <alignment horizontal="center"/>
    </xf>
    <xf numFmtId="164" fontId="0" fillId="0" borderId="32" xfId="0" applyNumberFormat="1" applyBorder="1" applyAlignment="1">
      <alignment horizontal="center"/>
    </xf>
    <xf numFmtId="164" fontId="0" fillId="0" borderId="27" xfId="0" applyNumberFormat="1" applyBorder="1" applyAlignment="1">
      <alignment horizontal="center"/>
    </xf>
    <xf numFmtId="164" fontId="0" fillId="0" borderId="41" xfId="0" applyNumberFormat="1" applyBorder="1" applyAlignment="1">
      <alignment horizontal="center"/>
    </xf>
    <xf numFmtId="164" fontId="0" fillId="0" borderId="29" xfId="0" applyNumberFormat="1" applyBorder="1" applyAlignment="1">
      <alignment horizontal="center"/>
    </xf>
    <xf numFmtId="164" fontId="0" fillId="0" borderId="84" xfId="0" applyNumberFormat="1" applyBorder="1" applyAlignment="1">
      <alignment horizontal="center"/>
    </xf>
    <xf numFmtId="164" fontId="0" fillId="0" borderId="78" xfId="0" applyNumberFormat="1" applyBorder="1" applyAlignment="1">
      <alignment horizontal="center"/>
    </xf>
    <xf numFmtId="164" fontId="0" fillId="0" borderId="93" xfId="0" applyNumberFormat="1" applyBorder="1" applyAlignment="1">
      <alignment horizontal="center"/>
    </xf>
    <xf numFmtId="164" fontId="0" fillId="0" borderId="81" xfId="0" applyNumberFormat="1" applyBorder="1" applyAlignment="1">
      <alignment horizontal="center"/>
    </xf>
    <xf numFmtId="164" fontId="0" fillId="0" borderId="105" xfId="0" applyNumberFormat="1" applyBorder="1" applyAlignment="1">
      <alignment horizontal="center"/>
    </xf>
    <xf numFmtId="164" fontId="0" fillId="0" borderId="99" xfId="0" applyNumberFormat="1" applyBorder="1" applyAlignment="1">
      <alignment horizontal="center"/>
    </xf>
    <xf numFmtId="164" fontId="0" fillId="0" borderId="114" xfId="0" applyNumberFormat="1" applyBorder="1" applyAlignment="1">
      <alignment horizontal="center"/>
    </xf>
    <xf numFmtId="164" fontId="0" fillId="0" borderId="102" xfId="0" applyNumberFormat="1" applyBorder="1" applyAlignment="1">
      <alignment horizontal="center"/>
    </xf>
    <xf numFmtId="164" fontId="0" fillId="0" borderId="17" xfId="0" applyNumberFormat="1" applyBorder="1" applyAlignment="1">
      <alignment horizontal="center"/>
    </xf>
    <xf numFmtId="164" fontId="0" fillId="0" borderId="16" xfId="0" applyNumberFormat="1" applyBorder="1" applyAlignment="1">
      <alignment horizontal="center"/>
    </xf>
    <xf numFmtId="164" fontId="0" fillId="0" borderId="22" xfId="0" applyNumberFormat="1" applyBorder="1" applyAlignment="1">
      <alignment horizontal="center"/>
    </xf>
    <xf numFmtId="164" fontId="0" fillId="0" borderId="71" xfId="0" applyNumberFormat="1" applyBorder="1" applyAlignment="1">
      <alignment horizontal="center"/>
    </xf>
    <xf numFmtId="164" fontId="0" fillId="0" borderId="24" xfId="0" applyNumberFormat="1" applyBorder="1" applyAlignment="1">
      <alignment horizontal="center"/>
    </xf>
    <xf numFmtId="164" fontId="0" fillId="0" borderId="23" xfId="0" applyNumberFormat="1" applyBorder="1" applyAlignment="1">
      <alignment horizontal="center"/>
    </xf>
    <xf numFmtId="164" fontId="0" fillId="0" borderId="25" xfId="0" applyNumberFormat="1" applyBorder="1" applyAlignment="1">
      <alignment horizontal="center"/>
    </xf>
    <xf numFmtId="164" fontId="0" fillId="0" borderId="54" xfId="0" applyNumberFormat="1" applyBorder="1" applyAlignment="1">
      <alignment horizontal="center"/>
    </xf>
    <xf numFmtId="164" fontId="0" fillId="0" borderId="33" xfId="0" applyNumberFormat="1" applyBorder="1" applyAlignment="1">
      <alignment horizontal="center"/>
    </xf>
    <xf numFmtId="164" fontId="0" fillId="0" borderId="26" xfId="0" applyNumberFormat="1" applyBorder="1" applyAlignment="1">
      <alignment horizontal="center"/>
    </xf>
    <xf numFmtId="164" fontId="0" fillId="0" borderId="42" xfId="0" applyNumberFormat="1" applyBorder="1" applyAlignment="1">
      <alignment horizontal="center"/>
    </xf>
    <xf numFmtId="164" fontId="0" fillId="0" borderId="30" xfId="0" applyNumberFormat="1" applyBorder="1" applyAlignment="1">
      <alignment horizontal="center"/>
    </xf>
    <xf numFmtId="164" fontId="0" fillId="0" borderId="85" xfId="0" applyNumberFormat="1" applyBorder="1" applyAlignment="1">
      <alignment horizontal="center"/>
    </xf>
    <xf numFmtId="164" fontId="0" fillId="0" borderId="79" xfId="0" applyNumberFormat="1" applyBorder="1" applyAlignment="1">
      <alignment horizontal="center"/>
    </xf>
    <xf numFmtId="164" fontId="0" fillId="0" borderId="94" xfId="0" applyNumberFormat="1" applyBorder="1" applyAlignment="1">
      <alignment horizontal="center"/>
    </xf>
    <xf numFmtId="164" fontId="0" fillId="0" borderId="82" xfId="0" applyNumberFormat="1" applyBorder="1" applyAlignment="1">
      <alignment horizontal="center"/>
    </xf>
    <xf numFmtId="164" fontId="0" fillId="0" borderId="106" xfId="0" applyNumberFormat="1" applyBorder="1" applyAlignment="1">
      <alignment horizontal="center"/>
    </xf>
    <xf numFmtId="164" fontId="0" fillId="0" borderId="100" xfId="0" applyNumberFormat="1" applyBorder="1" applyAlignment="1">
      <alignment horizontal="center"/>
    </xf>
    <xf numFmtId="164" fontId="0" fillId="0" borderId="115" xfId="0" applyNumberFormat="1" applyBorder="1" applyAlignment="1">
      <alignment horizontal="center"/>
    </xf>
    <xf numFmtId="164" fontId="0" fillId="0" borderId="103" xfId="0" applyNumberFormat="1" applyBorder="1" applyAlignment="1">
      <alignment horizontal="center"/>
    </xf>
    <xf numFmtId="0" fontId="0" fillId="0" borderId="120" xfId="0" applyBorder="1"/>
    <xf numFmtId="0" fontId="0" fillId="0" borderId="121" xfId="0" applyBorder="1"/>
    <xf numFmtId="0" fontId="0" fillId="0" borderId="122" xfId="0" applyBorder="1"/>
    <xf numFmtId="0" fontId="0" fillId="0" borderId="123" xfId="0" applyBorder="1"/>
    <xf numFmtId="0" fontId="0" fillId="0" borderId="124" xfId="0" applyBorder="1"/>
    <xf numFmtId="0" fontId="0" fillId="0" borderId="125" xfId="0" applyBorder="1"/>
    <xf numFmtId="0" fontId="0" fillId="0" borderId="126" xfId="0" applyBorder="1"/>
    <xf numFmtId="0" fontId="0" fillId="0" borderId="21" xfId="0" applyBorder="1" applyAlignment="1">
      <alignment horizontal="center"/>
    </xf>
    <xf numFmtId="0" fontId="0" fillId="0" borderId="75" xfId="0" applyBorder="1" applyAlignment="1">
      <alignment horizontal="center"/>
    </xf>
    <xf numFmtId="164" fontId="0" fillId="0" borderId="66" xfId="0" applyNumberFormat="1" applyBorder="1" applyAlignment="1">
      <alignment horizontal="center"/>
    </xf>
    <xf numFmtId="164" fontId="0" fillId="0" borderId="68" xfId="0" applyNumberFormat="1" applyBorder="1" applyAlignment="1">
      <alignment horizontal="center"/>
    </xf>
    <xf numFmtId="164" fontId="0" fillId="0" borderId="69" xfId="0" applyNumberFormat="1" applyBorder="1" applyAlignment="1">
      <alignment horizontal="center"/>
    </xf>
    <xf numFmtId="0" fontId="0" fillId="0" borderId="77" xfId="0" applyBorder="1" applyAlignment="1">
      <alignment horizontal="center"/>
    </xf>
    <xf numFmtId="164" fontId="0" fillId="0" borderId="72" xfId="0" applyNumberFormat="1" applyBorder="1" applyAlignment="1">
      <alignment horizontal="center"/>
    </xf>
    <xf numFmtId="0" fontId="0" fillId="0" borderId="127" xfId="0" applyBorder="1"/>
    <xf numFmtId="0" fontId="0" fillId="0" borderId="128" xfId="0" applyBorder="1"/>
    <xf numFmtId="0" fontId="0" fillId="0" borderId="129" xfId="0" applyBorder="1"/>
    <xf numFmtId="0" fontId="0" fillId="0" borderId="130" xfId="0" applyBorder="1"/>
    <xf numFmtId="0" fontId="0" fillId="0" borderId="131" xfId="0" applyBorder="1"/>
    <xf numFmtId="0" fontId="0" fillId="0" borderId="132" xfId="0" applyBorder="1"/>
    <xf numFmtId="0" fontId="0" fillId="0" borderId="133" xfId="0" applyBorder="1"/>
    <xf numFmtId="0" fontId="0" fillId="0" borderId="58" xfId="0" applyBorder="1" applyAlignment="1">
      <alignment horizontal="center"/>
    </xf>
    <xf numFmtId="0" fontId="0" fillId="0" borderId="61" xfId="0" applyBorder="1" applyAlignment="1">
      <alignment horizontal="center"/>
    </xf>
    <xf numFmtId="164" fontId="0" fillId="0" borderId="48" xfId="0" applyNumberFormat="1" applyBorder="1" applyAlignment="1">
      <alignment horizontal="center"/>
    </xf>
    <xf numFmtId="164" fontId="0" fillId="0" borderId="50" xfId="0" applyNumberFormat="1" applyBorder="1" applyAlignment="1">
      <alignment horizontal="center"/>
    </xf>
    <xf numFmtId="164" fontId="0" fillId="0" borderId="52" xfId="0" applyNumberFormat="1" applyBorder="1" applyAlignment="1">
      <alignment horizontal="center"/>
    </xf>
    <xf numFmtId="0" fontId="0" fillId="0" borderId="64" xfId="0" applyBorder="1" applyAlignment="1">
      <alignment horizontal="center"/>
    </xf>
    <xf numFmtId="164" fontId="0" fillId="0" borderId="55" xfId="0" applyNumberFormat="1" applyBorder="1" applyAlignment="1">
      <alignment horizontal="center"/>
    </xf>
    <xf numFmtId="0" fontId="0" fillId="0" borderId="134" xfId="0" applyBorder="1"/>
    <xf numFmtId="0" fontId="0" fillId="0" borderId="135" xfId="0" applyBorder="1"/>
    <xf numFmtId="0" fontId="0" fillId="0" borderId="136" xfId="0" applyBorder="1"/>
    <xf numFmtId="0" fontId="0" fillId="0" borderId="137" xfId="0" applyBorder="1"/>
    <xf numFmtId="0" fontId="0" fillId="0" borderId="138" xfId="0" applyBorder="1"/>
    <xf numFmtId="0" fontId="0" fillId="0" borderId="139" xfId="0" applyBorder="1"/>
    <xf numFmtId="0" fontId="0" fillId="0" borderId="140" xfId="0" applyBorder="1"/>
    <xf numFmtId="0" fontId="0" fillId="0" borderId="37" xfId="0" applyBorder="1" applyAlignment="1">
      <alignment horizontal="center"/>
    </xf>
    <xf numFmtId="0" fontId="0" fillId="0" borderId="40" xfId="0" applyBorder="1" applyAlignment="1">
      <alignment horizontal="center"/>
    </xf>
    <xf numFmtId="164" fontId="0" fillId="0" borderId="34" xfId="0" applyNumberFormat="1" applyBorder="1" applyAlignment="1">
      <alignment horizontal="center"/>
    </xf>
    <xf numFmtId="164" fontId="0" fillId="0" borderId="28" xfId="0" applyNumberFormat="1" applyBorder="1" applyAlignment="1">
      <alignment horizontal="center"/>
    </xf>
    <xf numFmtId="164" fontId="0" fillId="0" borderId="43" xfId="0" applyNumberFormat="1" applyBorder="1" applyAlignment="1">
      <alignment horizontal="center"/>
    </xf>
    <xf numFmtId="0" fontId="0" fillId="0" borderId="46" xfId="0" applyBorder="1" applyAlignment="1">
      <alignment horizontal="center"/>
    </xf>
    <xf numFmtId="164" fontId="0" fillId="0" borderId="31" xfId="0" applyNumberFormat="1" applyBorder="1" applyAlignment="1">
      <alignment horizontal="center"/>
    </xf>
    <xf numFmtId="0" fontId="0" fillId="0" borderId="141" xfId="0" applyBorder="1"/>
    <xf numFmtId="0" fontId="0" fillId="0" borderId="142" xfId="0" applyBorder="1"/>
    <xf numFmtId="0" fontId="0" fillId="0" borderId="143" xfId="0" applyBorder="1"/>
    <xf numFmtId="0" fontId="0" fillId="0" borderId="144" xfId="0" applyBorder="1"/>
    <xf numFmtId="0" fontId="0" fillId="0" borderId="145" xfId="0" applyBorder="1"/>
    <xf numFmtId="0" fontId="0" fillId="0" borderId="146" xfId="0" applyBorder="1"/>
    <xf numFmtId="0" fontId="0" fillId="0" borderId="147" xfId="0" applyBorder="1"/>
    <xf numFmtId="0" fontId="0" fillId="0" borderId="89" xfId="0" applyBorder="1" applyAlignment="1">
      <alignment horizontal="center"/>
    </xf>
    <xf numFmtId="0" fontId="0" fillId="0" borderId="92" xfId="0" applyBorder="1" applyAlignment="1">
      <alignment horizontal="center"/>
    </xf>
    <xf numFmtId="164" fontId="0" fillId="0" borderId="86" xfId="0" applyNumberFormat="1" applyBorder="1" applyAlignment="1">
      <alignment horizontal="center"/>
    </xf>
    <xf numFmtId="164" fontId="0" fillId="0" borderId="80" xfId="0" applyNumberFormat="1" applyBorder="1" applyAlignment="1">
      <alignment horizontal="center"/>
    </xf>
    <xf numFmtId="164" fontId="0" fillId="0" borderId="95" xfId="0" applyNumberFormat="1" applyBorder="1" applyAlignment="1">
      <alignment horizontal="center"/>
    </xf>
    <xf numFmtId="0" fontId="0" fillId="0" borderId="98" xfId="0" applyBorder="1" applyAlignment="1">
      <alignment horizontal="center"/>
    </xf>
    <xf numFmtId="164" fontId="0" fillId="0" borderId="83" xfId="0" applyNumberFormat="1" applyBorder="1" applyAlignment="1">
      <alignment horizontal="center"/>
    </xf>
    <xf numFmtId="0" fontId="0" fillId="0" borderId="148" xfId="0" applyBorder="1"/>
    <xf numFmtId="0" fontId="0" fillId="0" borderId="149" xfId="0" applyBorder="1"/>
    <xf numFmtId="0" fontId="0" fillId="0" borderId="150" xfId="0" applyBorder="1"/>
    <xf numFmtId="0" fontId="0" fillId="0" borderId="151" xfId="0" applyBorder="1"/>
    <xf numFmtId="0" fontId="0" fillId="0" borderId="152" xfId="0" applyBorder="1"/>
    <xf numFmtId="0" fontId="0" fillId="0" borderId="153" xfId="0" applyBorder="1"/>
    <xf numFmtId="0" fontId="0" fillId="0" borderId="154" xfId="0" applyBorder="1"/>
    <xf numFmtId="0" fontId="0" fillId="0" borderId="110" xfId="0" applyBorder="1" applyAlignment="1">
      <alignment horizontal="center"/>
    </xf>
    <xf numFmtId="0" fontId="0" fillId="0" borderId="113" xfId="0" applyBorder="1" applyAlignment="1">
      <alignment horizontal="center"/>
    </xf>
    <xf numFmtId="164" fontId="0" fillId="0" borderId="107" xfId="0" applyNumberFormat="1" applyBorder="1" applyAlignment="1">
      <alignment horizontal="center"/>
    </xf>
    <xf numFmtId="164" fontId="0" fillId="0" borderId="101" xfId="0" applyNumberFormat="1" applyBorder="1" applyAlignment="1">
      <alignment horizontal="center"/>
    </xf>
    <xf numFmtId="164" fontId="0" fillId="0" borderId="116" xfId="0" applyNumberFormat="1" applyBorder="1" applyAlignment="1">
      <alignment horizontal="center"/>
    </xf>
    <xf numFmtId="0" fontId="0" fillId="0" borderId="119" xfId="0" applyBorder="1" applyAlignment="1">
      <alignment horizontal="center"/>
    </xf>
    <xf numFmtId="164" fontId="0" fillId="0" borderId="104" xfId="0" applyNumberFormat="1" applyBorder="1" applyAlignment="1">
      <alignment horizontal="center"/>
    </xf>
    <xf numFmtId="0" fontId="6" fillId="2" borderId="0" xfId="0" applyFont="1" applyFill="1" applyAlignment="1">
      <alignment horizontal="center"/>
    </xf>
    <xf numFmtId="0" fontId="0" fillId="2" borderId="0" xfId="0" applyFill="1" applyAlignment="1">
      <alignment horizontal="center"/>
    </xf>
    <xf numFmtId="0" fontId="10" fillId="0" borderId="0" xfId="0" applyFont="1" applyAlignment="1">
      <alignment vertical="top" wrapText="1"/>
    </xf>
    <xf numFmtId="0" fontId="0" fillId="0" borderId="155" xfId="0" applyBorder="1" applyAlignment="1">
      <alignment horizont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0" fontId="0" fillId="0" borderId="159" xfId="0" applyBorder="1" applyAlignment="1">
      <alignment horizontal="center"/>
    </xf>
    <xf numFmtId="0" fontId="0" fillId="0" borderId="160" xfId="0" applyBorder="1" applyAlignment="1">
      <alignment horizontal="center"/>
    </xf>
    <xf numFmtId="0" fontId="0" fillId="0" borderId="65" xfId="0" applyBorder="1" applyAlignment="1">
      <alignment horizontal="center"/>
    </xf>
    <xf numFmtId="0" fontId="0" fillId="0" borderId="70" xfId="0" applyBorder="1" applyAlignment="1">
      <alignment horizontal="center"/>
    </xf>
    <xf numFmtId="0" fontId="0" fillId="0" borderId="161" xfId="0" applyBorder="1" applyAlignment="1">
      <alignment horizontal="center"/>
    </xf>
    <xf numFmtId="0" fontId="0" fillId="0" borderId="162" xfId="0" applyBorder="1" applyAlignment="1">
      <alignment horizontal="center"/>
    </xf>
    <xf numFmtId="0" fontId="0" fillId="0" borderId="163" xfId="0" applyBorder="1" applyAlignment="1">
      <alignment horizontal="center"/>
    </xf>
    <xf numFmtId="0" fontId="0" fillId="0" borderId="164" xfId="0" applyBorder="1" applyAlignment="1">
      <alignment horizontal="center"/>
    </xf>
    <xf numFmtId="0" fontId="0" fillId="0" borderId="165" xfId="0" applyBorder="1" applyAlignment="1">
      <alignment horizontal="center"/>
    </xf>
    <xf numFmtId="0" fontId="0" fillId="0" borderId="47" xfId="0" applyBorder="1" applyAlignment="1">
      <alignment horizontal="center"/>
    </xf>
    <xf numFmtId="0" fontId="0" fillId="0" borderId="53" xfId="0" applyBorder="1" applyAlignment="1">
      <alignment horizontal="center"/>
    </xf>
    <xf numFmtId="0" fontId="0" fillId="0" borderId="166" xfId="0" applyBorder="1" applyAlignment="1">
      <alignment horizontal="center"/>
    </xf>
    <xf numFmtId="0" fontId="0" fillId="0" borderId="167" xfId="0" applyBorder="1" applyAlignment="1">
      <alignment horizontal="center"/>
    </xf>
    <xf numFmtId="0" fontId="0" fillId="0" borderId="168" xfId="0" applyBorder="1" applyAlignment="1">
      <alignment horizontal="center"/>
    </xf>
    <xf numFmtId="0" fontId="0" fillId="0" borderId="169" xfId="0" applyBorder="1" applyAlignment="1">
      <alignment horizontal="center"/>
    </xf>
    <xf numFmtId="0" fontId="0" fillId="0" borderId="170" xfId="0" applyBorder="1" applyAlignment="1">
      <alignment horizontal="center"/>
    </xf>
    <xf numFmtId="0" fontId="0" fillId="0" borderId="171" xfId="0" applyBorder="1" applyAlignment="1">
      <alignment horizontal="center"/>
    </xf>
    <xf numFmtId="0" fontId="0" fillId="0" borderId="17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73" xfId="0" applyBorder="1" applyAlignment="1">
      <alignment horizontal="center"/>
    </xf>
    <xf numFmtId="0" fontId="0" fillId="0" borderId="174" xfId="0" applyBorder="1" applyAlignment="1">
      <alignment horizontal="center"/>
    </xf>
    <xf numFmtId="0" fontId="0" fillId="0" borderId="175" xfId="0" applyBorder="1" applyAlignment="1">
      <alignment horizontal="center"/>
    </xf>
    <xf numFmtId="0" fontId="0" fillId="0" borderId="176" xfId="0" applyBorder="1" applyAlignment="1">
      <alignment horizontal="center"/>
    </xf>
    <xf numFmtId="0" fontId="0" fillId="0" borderId="177" xfId="0" applyBorder="1" applyAlignment="1">
      <alignment horizontal="center"/>
    </xf>
    <xf numFmtId="0" fontId="0" fillId="0" borderId="84" xfId="0" applyBorder="1" applyAlignment="1">
      <alignment horizontal="center"/>
    </xf>
    <xf numFmtId="0" fontId="0" fillId="0" borderId="81" xfId="0" applyBorder="1" applyAlignment="1">
      <alignment horizontal="center"/>
    </xf>
    <xf numFmtId="0" fontId="0" fillId="0" borderId="178" xfId="0" applyBorder="1" applyAlignment="1">
      <alignment horizontal="center"/>
    </xf>
    <xf numFmtId="0" fontId="0" fillId="0" borderId="179" xfId="0" applyBorder="1" applyAlignment="1">
      <alignment horizontal="center"/>
    </xf>
    <xf numFmtId="0" fontId="0" fillId="0" borderId="180" xfId="0" applyBorder="1" applyAlignment="1">
      <alignment horizontal="center"/>
    </xf>
    <xf numFmtId="0" fontId="0" fillId="0" borderId="181" xfId="0" applyBorder="1" applyAlignment="1">
      <alignment horizontal="center"/>
    </xf>
    <xf numFmtId="0" fontId="0" fillId="0" borderId="182"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6" fillId="2" borderId="0" xfId="0" applyFont="1" applyFill="1" applyAlignment="1">
      <alignment horizontal="left"/>
    </xf>
    <xf numFmtId="0" fontId="0" fillId="0" borderId="0" xfId="0" applyAlignment="1">
      <alignment wrapText="1"/>
    </xf>
    <xf numFmtId="0" fontId="0" fillId="2" borderId="0" xfId="0" applyFill="1"/>
    <xf numFmtId="0" fontId="7" fillId="2" borderId="0" xfId="0" applyFont="1" applyFill="1" applyAlignment="1">
      <alignment wrapText="1"/>
    </xf>
    <xf numFmtId="0" fontId="0" fillId="2" borderId="0" xfId="0" applyFill="1" applyAlignment="1">
      <alignment wrapText="1"/>
    </xf>
    <xf numFmtId="0" fontId="0" fillId="0" borderId="0" xfId="0" applyFill="1" applyAlignment="1">
      <alignment horizontal="center"/>
    </xf>
    <xf numFmtId="0" fontId="0" fillId="0" borderId="0" xfId="0" applyFill="1"/>
    <xf numFmtId="0" fontId="8" fillId="0" borderId="0" xfId="0" applyFont="1" applyFill="1" applyAlignment="1">
      <alignment vertical="top"/>
    </xf>
    <xf numFmtId="0" fontId="7" fillId="0" borderId="0" xfId="0" applyFont="1" applyFill="1" applyAlignment="1">
      <alignment wrapText="1"/>
    </xf>
    <xf numFmtId="0" fontId="8" fillId="2" borderId="0" xfId="0" applyFont="1" applyFill="1" applyAlignment="1">
      <alignment horizontal="center" vertical="center"/>
    </xf>
    <xf numFmtId="0" fontId="0" fillId="0" borderId="186" xfId="0" applyBorder="1"/>
    <xf numFmtId="0" fontId="0" fillId="0" borderId="187" xfId="0" applyBorder="1"/>
    <xf numFmtId="0" fontId="0" fillId="0" borderId="67" xfId="0" applyBorder="1"/>
    <xf numFmtId="0" fontId="0" fillId="0" borderId="68" xfId="0" applyBorder="1"/>
    <xf numFmtId="0" fontId="0" fillId="0" borderId="70" xfId="0" applyBorder="1"/>
    <xf numFmtId="0" fontId="0" fillId="0" borderId="72" xfId="0" applyBorder="1"/>
    <xf numFmtId="0" fontId="0" fillId="0" borderId="188" xfId="0" applyBorder="1"/>
    <xf numFmtId="0" fontId="0" fillId="0" borderId="189" xfId="0" applyBorder="1"/>
    <xf numFmtId="0" fontId="0" fillId="0" borderId="49" xfId="0" applyBorder="1"/>
    <xf numFmtId="0" fontId="0" fillId="0" borderId="50" xfId="0" applyBorder="1"/>
    <xf numFmtId="0" fontId="0" fillId="0" borderId="190" xfId="0" applyBorder="1"/>
    <xf numFmtId="0" fontId="0" fillId="0" borderId="191" xfId="0" applyBorder="1"/>
    <xf numFmtId="0" fontId="0" fillId="0" borderId="56" xfId="0" applyBorder="1"/>
    <xf numFmtId="0" fontId="0" fillId="0" borderId="58" xfId="0" applyBorder="1"/>
    <xf numFmtId="0" fontId="0" fillId="0" borderId="171" xfId="0" applyBorder="1"/>
    <xf numFmtId="0" fontId="0" fillId="0" borderId="172" xfId="0" applyBorder="1"/>
    <xf numFmtId="0" fontId="0" fillId="0" borderId="27" xfId="0" applyBorder="1"/>
    <xf numFmtId="0" fontId="0" fillId="0" borderId="28" xfId="0" applyBorder="1"/>
    <xf numFmtId="0" fontId="0" fillId="0" borderId="29" xfId="0" applyBorder="1"/>
    <xf numFmtId="0" fontId="0" fillId="0" borderId="31" xfId="0" applyBorder="1"/>
    <xf numFmtId="0" fontId="0" fillId="0" borderId="192" xfId="0" applyBorder="1"/>
    <xf numFmtId="0" fontId="0" fillId="0" borderId="193" xfId="0" applyBorder="1"/>
    <xf numFmtId="0" fontId="0" fillId="0" borderId="78" xfId="0" applyBorder="1"/>
    <xf numFmtId="0" fontId="0" fillId="0" borderId="80" xfId="0" applyBorder="1"/>
    <xf numFmtId="0" fontId="0" fillId="0" borderId="81" xfId="0" applyBorder="1"/>
    <xf numFmtId="0" fontId="0" fillId="0" borderId="83" xfId="0" applyBorder="1"/>
    <xf numFmtId="0" fontId="0" fillId="0" borderId="194" xfId="0" applyBorder="1"/>
    <xf numFmtId="0" fontId="0" fillId="0" borderId="195" xfId="0" applyBorder="1"/>
    <xf numFmtId="0" fontId="0" fillId="0" borderId="99" xfId="0" applyBorder="1"/>
    <xf numFmtId="0" fontId="0" fillId="0" borderId="101" xfId="0" applyBorder="1"/>
    <xf numFmtId="0" fontId="0" fillId="0" borderId="102" xfId="0" applyBorder="1"/>
    <xf numFmtId="0" fontId="0" fillId="0" borderId="104" xfId="0" applyBorder="1"/>
    <xf numFmtId="0" fontId="6" fillId="2" borderId="0" xfId="0" applyFont="1" applyFill="1"/>
    <xf numFmtId="0" fontId="11" fillId="0" borderId="0" xfId="0" applyFont="1"/>
    <xf numFmtId="0" fontId="13" fillId="0" borderId="0" xfId="0" applyFont="1"/>
    <xf numFmtId="0" fontId="12" fillId="3" borderId="0" xfId="0" applyFont="1" applyFill="1"/>
    <xf numFmtId="0" fontId="0" fillId="3" borderId="0" xfId="0" applyFill="1"/>
    <xf numFmtId="0" fontId="14" fillId="3" borderId="0" xfId="0" applyFont="1" applyFill="1"/>
    <xf numFmtId="0" fontId="6" fillId="3" borderId="196" xfId="0" applyFont="1" applyFill="1" applyBorder="1"/>
    <xf numFmtId="0" fontId="16" fillId="5" borderId="196" xfId="0" applyFont="1" applyFill="1" applyBorder="1" applyAlignment="1">
      <alignment horizontal="left" wrapText="1"/>
    </xf>
    <xf numFmtId="0" fontId="16" fillId="5" borderId="196" xfId="0" applyFont="1" applyFill="1" applyBorder="1" applyAlignment="1">
      <alignment horizontal="left"/>
    </xf>
    <xf numFmtId="0" fontId="15" fillId="5" borderId="0" xfId="0" applyFont="1" applyFill="1" applyAlignment="1">
      <alignment horizontal="left" vertical="top" wrapText="1"/>
    </xf>
    <xf numFmtId="0" fontId="15" fillId="5" borderId="0" xfId="0" applyFont="1" applyFill="1" applyAlignment="1"/>
    <xf numFmtId="0" fontId="10" fillId="2" borderId="0" xfId="0" applyFont="1" applyFill="1" applyAlignment="1">
      <alignment vertical="top" wrapText="1"/>
    </xf>
    <xf numFmtId="0" fontId="10" fillId="0" borderId="0" xfId="0" applyFont="1" applyAlignment="1">
      <alignment vertical="top" wrapText="1"/>
    </xf>
    <xf numFmtId="0" fontId="7" fillId="0" borderId="183" xfId="0" applyFont="1" applyBorder="1" applyAlignment="1">
      <alignment vertical="top" wrapText="1"/>
    </xf>
    <xf numFmtId="0" fontId="7" fillId="0" borderId="184" xfId="0" applyFont="1" applyBorder="1" applyAlignment="1">
      <alignment vertical="top"/>
    </xf>
    <xf numFmtId="0" fontId="7" fillId="0" borderId="185" xfId="0" applyFont="1" applyBorder="1" applyAlignment="1">
      <alignment vertical="top"/>
    </xf>
    <xf numFmtId="0" fontId="17" fillId="0" borderId="0" xfId="0" applyFont="1"/>
    <xf numFmtId="0" fontId="18" fillId="18" borderId="0" xfId="0" applyFont="1" applyFill="1"/>
    <xf numFmtId="0" fontId="17" fillId="18" borderId="0" xfId="0" applyFont="1" applyFill="1"/>
    <xf numFmtId="0" fontId="18" fillId="0" borderId="0" xfId="0" applyFont="1"/>
    <xf numFmtId="0" fontId="17" fillId="18" borderId="197" xfId="0" applyFont="1" applyFill="1" applyBorder="1" applyAlignment="1">
      <alignment vertical="top"/>
    </xf>
    <xf numFmtId="0" fontId="17" fillId="0" borderId="0" xfId="0" applyFont="1" applyAlignment="1">
      <alignment vertical="top"/>
    </xf>
    <xf numFmtId="0" fontId="19" fillId="18" borderId="198" xfId="0" applyFont="1" applyFill="1" applyBorder="1" applyAlignment="1">
      <alignment vertical="top"/>
    </xf>
    <xf numFmtId="0" fontId="17" fillId="18" borderId="199" xfId="0" applyFont="1" applyFill="1" applyBorder="1" applyAlignment="1">
      <alignment vertical="top"/>
    </xf>
    <xf numFmtId="0" fontId="17" fillId="18" borderId="198" xfId="0" applyFont="1" applyFill="1" applyBorder="1" applyAlignment="1">
      <alignment vertical="top"/>
    </xf>
    <xf numFmtId="0" fontId="17" fillId="19" borderId="184" xfId="0" applyFont="1" applyFill="1" applyBorder="1" applyAlignment="1">
      <alignment vertical="top"/>
    </xf>
    <xf numFmtId="0" fontId="17" fillId="19" borderId="185" xfId="0" applyFont="1" applyFill="1" applyBorder="1" applyAlignment="1">
      <alignment vertical="top"/>
    </xf>
    <xf numFmtId="0" fontId="19" fillId="19" borderId="200" xfId="0" applyFont="1" applyFill="1" applyBorder="1" applyAlignment="1">
      <alignment vertical="top"/>
    </xf>
    <xf numFmtId="0" fontId="17" fillId="19" borderId="203" xfId="0" applyFont="1" applyFill="1" applyBorder="1" applyAlignment="1">
      <alignment vertical="top"/>
    </xf>
    <xf numFmtId="0" fontId="17" fillId="19" borderId="0" xfId="0" applyFont="1" applyFill="1" applyAlignment="1">
      <alignment vertical="top"/>
    </xf>
    <xf numFmtId="0" fontId="17" fillId="19" borderId="204" xfId="0" applyFont="1" applyFill="1" applyBorder="1" applyAlignment="1">
      <alignment vertical="top"/>
    </xf>
    <xf numFmtId="0" fontId="17" fillId="19" borderId="205" xfId="0" applyFont="1" applyFill="1" applyBorder="1" applyAlignment="1">
      <alignment vertical="top"/>
    </xf>
    <xf numFmtId="0" fontId="17" fillId="19" borderId="200" xfId="0" applyFont="1" applyFill="1" applyBorder="1" applyAlignment="1">
      <alignment vertical="top"/>
    </xf>
    <xf numFmtId="0" fontId="17" fillId="19" borderId="206" xfId="0" applyFont="1" applyFill="1" applyBorder="1" applyAlignment="1">
      <alignment vertical="top"/>
    </xf>
    <xf numFmtId="0" fontId="17" fillId="19" borderId="202" xfId="0" applyFont="1" applyFill="1" applyBorder="1" applyAlignment="1">
      <alignment vertical="top"/>
    </xf>
    <xf numFmtId="0" fontId="17" fillId="19" borderId="201" xfId="0" applyFont="1" applyFill="1" applyBorder="1" applyAlignment="1">
      <alignment vertical="top"/>
    </xf>
    <xf numFmtId="0" fontId="17" fillId="19" borderId="196" xfId="0" applyFont="1" applyFill="1" applyBorder="1" applyAlignment="1">
      <alignment vertical="top"/>
    </xf>
    <xf numFmtId="0" fontId="17" fillId="19" borderId="207" xfId="0" applyFont="1" applyFill="1" applyBorder="1" applyAlignment="1">
      <alignment vertical="top"/>
    </xf>
    <xf numFmtId="0" fontId="17" fillId="19" borderId="208" xfId="0" applyFont="1" applyFill="1" applyBorder="1" applyAlignment="1">
      <alignment vertical="top"/>
    </xf>
    <xf numFmtId="0" fontId="17" fillId="19" borderId="209" xfId="0" applyFont="1" applyFill="1" applyBorder="1" applyAlignment="1">
      <alignment vertical="top"/>
    </xf>
    <xf numFmtId="0" fontId="17" fillId="19" borderId="183" xfId="0" applyFont="1" applyFill="1" applyBorder="1" applyAlignment="1">
      <alignment vertical="top"/>
    </xf>
    <xf numFmtId="0" fontId="17" fillId="19" borderId="210" xfId="0" applyFont="1" applyFill="1" applyBorder="1" applyAlignment="1">
      <alignment vertical="top" wrapText="1"/>
    </xf>
    <xf numFmtId="0" fontId="17" fillId="19" borderId="211" xfId="0" applyFont="1" applyFill="1" applyBorder="1" applyAlignment="1">
      <alignment vertical="top" wrapText="1"/>
    </xf>
    <xf numFmtId="0" fontId="17" fillId="19" borderId="212" xfId="0" applyFont="1" applyFill="1" applyBorder="1" applyAlignment="1">
      <alignment vertical="top" wrapText="1"/>
    </xf>
    <xf numFmtId="0" fontId="20" fillId="2" borderId="0" xfId="0" applyFont="1" applyFill="1" applyAlignment="1">
      <alignment horizontal="center" vertical="top" wrapText="1"/>
    </xf>
    <xf numFmtId="0" fontId="21" fillId="0" borderId="0" xfId="0" applyFont="1" applyAlignment="1">
      <alignment horizontal="center" vertical="top" wrapText="1"/>
    </xf>
  </cellXfs>
  <cellStyles count="199">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Normaal" xfId="0" builtinId="0"/>
  </cellStyles>
  <dxfs count="258">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CCFFCC"/>
        </patternFill>
      </fill>
    </dxf>
    <dxf>
      <font>
        <color auto="1"/>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0000"/>
        </patternFill>
      </fill>
    </dxf>
    <dxf>
      <font>
        <color auto="1"/>
      </font>
      <fill>
        <patternFill patternType="solid">
          <fgColor indexed="64"/>
          <bgColor rgb="FFFF0000"/>
        </patternFill>
      </fill>
    </dxf>
    <dxf>
      <font>
        <color auto="1"/>
      </font>
      <fill>
        <patternFill patternType="solid">
          <fgColor indexed="64"/>
          <bgColor rgb="FFFFFF00"/>
        </patternFill>
      </fill>
    </dxf>
    <dxf>
      <font>
        <color auto="1"/>
      </font>
      <fill>
        <patternFill patternType="solid">
          <fgColor indexed="64"/>
          <bgColor rgb="FFCCFFCC"/>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
      <font>
        <color auto="1"/>
      </font>
      <fill>
        <patternFill patternType="solid">
          <fgColor indexed="64"/>
          <bgColor rgb="FFFF6666"/>
        </patternFill>
      </fill>
    </dxf>
    <dxf>
      <font>
        <color auto="1"/>
      </font>
      <fill>
        <patternFill patternType="solid">
          <fgColor indexed="64"/>
          <bgColor rgb="FFFFFF66"/>
        </patternFill>
      </fill>
    </dxf>
    <dxf>
      <font>
        <color auto="1"/>
      </font>
      <fill>
        <patternFill patternType="solid">
          <fgColor indexed="64"/>
          <bgColor rgb="FFCCFFCC"/>
        </patternFill>
      </fill>
    </dxf>
    <dxf>
      <font>
        <color auto="1"/>
      </font>
      <fill>
        <patternFill patternType="solid">
          <fgColor indexed="64"/>
          <bgColor rgb="FFFF0000"/>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sheetPr>
  <dimension ref="A1:P35"/>
  <sheetViews>
    <sheetView showGridLines="0" tabSelected="1" topLeftCell="A8" workbookViewId="0">
      <selection activeCell="D15" sqref="D15:P15"/>
    </sheetView>
  </sheetViews>
  <sheetFormatPr baseColWidth="10" defaultRowHeight="15" x14ac:dyDescent="0"/>
  <cols>
    <col min="1" max="1" width="2.33203125" customWidth="1"/>
    <col min="2" max="2" width="14.6640625" customWidth="1"/>
    <col min="3" max="3" width="2.33203125" customWidth="1"/>
    <col min="16" max="16" width="13.1640625" customWidth="1"/>
  </cols>
  <sheetData>
    <row r="1" spans="2:16" ht="15" customHeight="1"/>
    <row r="2" spans="2:16" ht="28">
      <c r="B2" s="344" t="s">
        <v>162</v>
      </c>
      <c r="C2" s="345"/>
      <c r="D2" s="345"/>
      <c r="E2" s="345"/>
      <c r="F2" s="345"/>
      <c r="G2" s="345"/>
      <c r="H2" s="345"/>
      <c r="I2" s="345"/>
      <c r="J2" s="345"/>
      <c r="K2" s="345"/>
      <c r="L2" s="345"/>
      <c r="M2" s="345"/>
      <c r="N2" s="345"/>
      <c r="O2" s="345"/>
      <c r="P2" s="345"/>
    </row>
    <row r="3" spans="2:16" ht="15" customHeight="1">
      <c r="B3" s="342"/>
    </row>
    <row r="4" spans="2:16">
      <c r="B4" s="350" t="s">
        <v>163</v>
      </c>
      <c r="C4" s="350"/>
      <c r="D4" s="350"/>
      <c r="E4" s="350"/>
      <c r="F4" s="350"/>
      <c r="G4" s="350"/>
      <c r="H4" s="350"/>
      <c r="I4" s="350"/>
      <c r="J4" s="350"/>
      <c r="K4" s="351"/>
      <c r="L4" s="351"/>
      <c r="M4" s="351"/>
      <c r="N4" s="351"/>
      <c r="O4" s="351"/>
      <c r="P4" s="351"/>
    </row>
    <row r="5" spans="2:16">
      <c r="B5" s="350"/>
      <c r="C5" s="350"/>
      <c r="D5" s="350"/>
      <c r="E5" s="350"/>
      <c r="F5" s="350"/>
      <c r="G5" s="350"/>
      <c r="H5" s="350"/>
      <c r="I5" s="350"/>
      <c r="J5" s="350"/>
      <c r="K5" s="351"/>
      <c r="L5" s="351"/>
      <c r="M5" s="351"/>
      <c r="N5" s="351"/>
      <c r="O5" s="351"/>
      <c r="P5" s="351"/>
    </row>
    <row r="8" spans="2:16" ht="18">
      <c r="B8" s="346" t="s">
        <v>164</v>
      </c>
      <c r="C8" s="345"/>
      <c r="D8" s="345"/>
      <c r="E8" s="345"/>
      <c r="F8" s="345"/>
      <c r="G8" s="345"/>
      <c r="H8" s="345"/>
      <c r="I8" s="345"/>
      <c r="J8" s="345"/>
      <c r="K8" s="345"/>
      <c r="L8" s="345"/>
      <c r="M8" s="345"/>
      <c r="N8" s="345"/>
      <c r="O8" s="345"/>
      <c r="P8" s="345"/>
    </row>
    <row r="10" spans="2:16" ht="29" customHeight="1">
      <c r="B10" s="347" t="s">
        <v>165</v>
      </c>
      <c r="D10" s="348" t="s">
        <v>172</v>
      </c>
      <c r="E10" s="349"/>
      <c r="F10" s="349"/>
      <c r="G10" s="349"/>
      <c r="H10" s="349"/>
      <c r="I10" s="349"/>
      <c r="J10" s="349"/>
      <c r="K10" s="349"/>
      <c r="L10" s="349"/>
      <c r="M10" s="349"/>
      <c r="N10" s="349"/>
      <c r="O10" s="349"/>
      <c r="P10" s="349"/>
    </row>
    <row r="11" spans="2:16" ht="45" customHeight="1">
      <c r="B11" s="347" t="s">
        <v>166</v>
      </c>
      <c r="D11" s="348" t="s">
        <v>173</v>
      </c>
      <c r="E11" s="349"/>
      <c r="F11" s="349"/>
      <c r="G11" s="349"/>
      <c r="H11" s="349"/>
      <c r="I11" s="349"/>
      <c r="J11" s="349"/>
      <c r="K11" s="349"/>
      <c r="L11" s="349"/>
      <c r="M11" s="349"/>
      <c r="N11" s="349"/>
      <c r="O11" s="349"/>
      <c r="P11" s="349"/>
    </row>
    <row r="12" spans="2:16" ht="59" customHeight="1">
      <c r="B12" s="347" t="s">
        <v>167</v>
      </c>
      <c r="D12" s="348" t="s">
        <v>174</v>
      </c>
      <c r="E12" s="349"/>
      <c r="F12" s="349"/>
      <c r="G12" s="349"/>
      <c r="H12" s="349"/>
      <c r="I12" s="349"/>
      <c r="J12" s="349"/>
      <c r="K12" s="349"/>
      <c r="L12" s="349"/>
      <c r="M12" s="349"/>
      <c r="N12" s="349"/>
      <c r="O12" s="349"/>
      <c r="P12" s="349"/>
    </row>
    <row r="13" spans="2:16" ht="16" customHeight="1">
      <c r="B13" s="347" t="s">
        <v>168</v>
      </c>
      <c r="D13" s="348" t="s">
        <v>175</v>
      </c>
      <c r="E13" s="349"/>
      <c r="F13" s="349"/>
      <c r="G13" s="349"/>
      <c r="H13" s="349"/>
      <c r="I13" s="349"/>
      <c r="J13" s="349"/>
      <c r="K13" s="349"/>
      <c r="L13" s="349"/>
      <c r="M13" s="349"/>
      <c r="N13" s="349"/>
      <c r="O13" s="349"/>
      <c r="P13" s="349"/>
    </row>
    <row r="14" spans="2:16">
      <c r="B14" s="347" t="s">
        <v>169</v>
      </c>
      <c r="D14" s="348" t="s">
        <v>176</v>
      </c>
      <c r="E14" s="349"/>
      <c r="F14" s="349"/>
      <c r="G14" s="349"/>
      <c r="H14" s="349"/>
      <c r="I14" s="349"/>
      <c r="J14" s="349"/>
      <c r="K14" s="349"/>
      <c r="L14" s="349"/>
      <c r="M14" s="349"/>
      <c r="N14" s="349"/>
      <c r="O14" s="349"/>
      <c r="P14" s="349"/>
    </row>
    <row r="15" spans="2:16">
      <c r="B15" s="347" t="s">
        <v>170</v>
      </c>
      <c r="D15" s="348" t="s">
        <v>177</v>
      </c>
      <c r="E15" s="349"/>
      <c r="F15" s="349"/>
      <c r="G15" s="349"/>
      <c r="H15" s="349"/>
      <c r="I15" s="349"/>
      <c r="J15" s="349"/>
      <c r="K15" s="349"/>
      <c r="L15" s="349"/>
      <c r="M15" s="349"/>
      <c r="N15" s="349"/>
      <c r="O15" s="349"/>
      <c r="P15" s="349"/>
    </row>
    <row r="16" spans="2:16">
      <c r="B16" s="347" t="s">
        <v>171</v>
      </c>
      <c r="D16" s="348" t="s">
        <v>215</v>
      </c>
      <c r="E16" s="349"/>
      <c r="F16" s="349"/>
      <c r="G16" s="349"/>
      <c r="H16" s="349"/>
      <c r="I16" s="349"/>
      <c r="J16" s="349"/>
      <c r="K16" s="349"/>
      <c r="L16" s="349"/>
      <c r="M16" s="349"/>
      <c r="N16" s="349"/>
      <c r="O16" s="349"/>
      <c r="P16" s="349"/>
    </row>
    <row r="18" spans="1:16" ht="18">
      <c r="A18" s="357"/>
      <c r="B18" s="358" t="s">
        <v>178</v>
      </c>
      <c r="C18" s="358"/>
      <c r="D18" s="359"/>
      <c r="E18" s="359"/>
      <c r="F18" s="359"/>
      <c r="G18" s="359"/>
      <c r="H18" s="359"/>
      <c r="I18" s="359"/>
      <c r="J18" s="359"/>
      <c r="K18" s="359"/>
      <c r="L18" s="359"/>
      <c r="M18" s="359"/>
      <c r="N18" s="359"/>
      <c r="O18" s="359"/>
      <c r="P18" s="359"/>
    </row>
    <row r="19" spans="1:16" ht="18">
      <c r="A19" s="357"/>
      <c r="B19" s="360"/>
      <c r="C19" s="357"/>
      <c r="D19" s="357"/>
      <c r="E19" s="357"/>
      <c r="F19" s="357"/>
      <c r="G19" s="357"/>
      <c r="H19" s="357"/>
      <c r="I19" s="357"/>
      <c r="J19" s="357"/>
      <c r="K19" s="357"/>
      <c r="L19" s="357"/>
      <c r="M19" s="357"/>
      <c r="N19" s="357"/>
      <c r="O19" s="357"/>
      <c r="P19" s="357"/>
    </row>
    <row r="20" spans="1:16">
      <c r="A20" s="357"/>
      <c r="B20" s="357" t="s">
        <v>179</v>
      </c>
      <c r="C20" s="357"/>
      <c r="D20" s="357"/>
      <c r="E20" s="357"/>
      <c r="F20" s="357"/>
      <c r="G20" s="357"/>
      <c r="H20" s="357"/>
      <c r="I20" s="357"/>
      <c r="J20" s="357"/>
      <c r="K20" s="357"/>
      <c r="L20" s="357"/>
      <c r="M20" s="357"/>
      <c r="N20" s="357"/>
      <c r="O20" s="357"/>
      <c r="P20" s="357"/>
    </row>
    <row r="21" spans="1:16" ht="19" thickBot="1">
      <c r="A21" s="357"/>
      <c r="B21" s="357"/>
      <c r="C21" s="357"/>
      <c r="D21" s="343"/>
      <c r="E21" s="357"/>
      <c r="F21" s="357"/>
      <c r="G21" s="357"/>
      <c r="H21" s="357"/>
      <c r="I21" s="357"/>
      <c r="J21" s="357"/>
      <c r="K21" s="357"/>
      <c r="L21" s="357"/>
      <c r="M21" s="357"/>
      <c r="N21" s="357"/>
      <c r="O21" s="357"/>
      <c r="P21" s="357"/>
    </row>
    <row r="22" spans="1:16" ht="16" thickBot="1">
      <c r="A22" s="357"/>
      <c r="B22" s="361" t="s">
        <v>180</v>
      </c>
      <c r="C22" s="362"/>
      <c r="D22" s="361" t="s">
        <v>181</v>
      </c>
      <c r="E22" s="363" t="s">
        <v>182</v>
      </c>
      <c r="F22" s="364" t="s">
        <v>183</v>
      </c>
      <c r="G22" s="364"/>
      <c r="H22" s="364"/>
      <c r="I22" s="364"/>
      <c r="J22" s="364"/>
      <c r="K22" s="364"/>
      <c r="L22" s="364"/>
      <c r="M22" s="364"/>
      <c r="N22" s="364"/>
      <c r="O22" s="364"/>
      <c r="P22" s="365"/>
    </row>
    <row r="23" spans="1:16" ht="17" customHeight="1">
      <c r="A23" s="357"/>
      <c r="B23" s="366" t="s">
        <v>184</v>
      </c>
      <c r="C23" s="362"/>
      <c r="D23" s="367" t="s">
        <v>185</v>
      </c>
      <c r="E23" s="368" t="s">
        <v>186</v>
      </c>
      <c r="F23" s="382" t="s">
        <v>208</v>
      </c>
      <c r="G23" s="383"/>
      <c r="H23" s="383"/>
      <c r="I23" s="383"/>
      <c r="J23" s="383"/>
      <c r="K23" s="383"/>
      <c r="L23" s="383"/>
      <c r="M23" s="383"/>
      <c r="N23" s="383"/>
      <c r="O23" s="383"/>
      <c r="P23" s="384"/>
    </row>
    <row r="24" spans="1:16">
      <c r="A24" s="357"/>
      <c r="B24" s="366"/>
      <c r="C24" s="362"/>
      <c r="D24" s="366" t="s">
        <v>187</v>
      </c>
      <c r="E24" s="369" t="s">
        <v>188</v>
      </c>
      <c r="F24" s="371" t="s">
        <v>189</v>
      </c>
      <c r="G24" s="372"/>
      <c r="H24" s="372"/>
      <c r="I24" s="372"/>
      <c r="J24" s="370"/>
      <c r="K24" s="370"/>
      <c r="L24" s="370"/>
      <c r="M24" s="370"/>
      <c r="N24" s="370"/>
      <c r="O24" s="370"/>
      <c r="P24" s="369"/>
    </row>
    <row r="25" spans="1:16">
      <c r="A25" s="357"/>
      <c r="B25" s="366"/>
      <c r="C25" s="362"/>
      <c r="D25" s="367"/>
      <c r="E25" s="373" t="s">
        <v>190</v>
      </c>
      <c r="F25" s="374" t="s">
        <v>191</v>
      </c>
      <c r="G25" s="375"/>
      <c r="H25" s="375"/>
      <c r="I25" s="375"/>
      <c r="J25" s="375"/>
      <c r="K25" s="375"/>
      <c r="L25" s="375"/>
      <c r="M25" s="375"/>
      <c r="N25" s="375"/>
      <c r="O25" s="375"/>
      <c r="P25" s="376"/>
    </row>
    <row r="26" spans="1:16">
      <c r="A26" s="357"/>
      <c r="B26" s="366"/>
      <c r="C26" s="362"/>
      <c r="D26" s="366" t="s">
        <v>192</v>
      </c>
      <c r="E26" s="369" t="s">
        <v>193</v>
      </c>
      <c r="F26" s="371" t="s">
        <v>189</v>
      </c>
      <c r="G26" s="372"/>
      <c r="H26" s="372"/>
      <c r="I26" s="372"/>
      <c r="J26" s="370"/>
      <c r="K26" s="370"/>
      <c r="L26" s="370"/>
      <c r="M26" s="370"/>
      <c r="N26" s="370"/>
      <c r="O26" s="370"/>
      <c r="P26" s="369"/>
    </row>
    <row r="27" spans="1:16">
      <c r="A27" s="357"/>
      <c r="B27" s="366"/>
      <c r="C27" s="362"/>
      <c r="D27" s="367"/>
      <c r="E27" s="373" t="s">
        <v>194</v>
      </c>
      <c r="F27" s="374" t="s">
        <v>191</v>
      </c>
      <c r="G27" s="375"/>
      <c r="H27" s="375"/>
      <c r="I27" s="375"/>
      <c r="J27" s="375"/>
      <c r="K27" s="375"/>
      <c r="L27" s="375"/>
      <c r="M27" s="375"/>
      <c r="N27" s="375"/>
      <c r="O27" s="375"/>
      <c r="P27" s="376"/>
    </row>
    <row r="28" spans="1:16">
      <c r="A28" s="357"/>
      <c r="B28" s="366"/>
      <c r="C28" s="362"/>
      <c r="D28" s="366" t="s">
        <v>195</v>
      </c>
      <c r="E28" s="369" t="s">
        <v>196</v>
      </c>
      <c r="F28" s="371" t="s">
        <v>189</v>
      </c>
      <c r="G28" s="372"/>
      <c r="H28" s="372"/>
      <c r="I28" s="372"/>
      <c r="J28" s="370"/>
      <c r="K28" s="370"/>
      <c r="L28" s="370"/>
      <c r="M28" s="370"/>
      <c r="N28" s="370"/>
      <c r="O28" s="370"/>
      <c r="P28" s="369"/>
    </row>
    <row r="29" spans="1:16">
      <c r="A29" s="357"/>
      <c r="B29" s="367"/>
      <c r="C29" s="362"/>
      <c r="D29" s="367"/>
      <c r="E29" s="373" t="s">
        <v>197</v>
      </c>
      <c r="F29" s="374" t="s">
        <v>191</v>
      </c>
      <c r="G29" s="375"/>
      <c r="H29" s="375"/>
      <c r="I29" s="375"/>
      <c r="J29" s="375"/>
      <c r="K29" s="375"/>
      <c r="L29" s="375"/>
      <c r="M29" s="375"/>
      <c r="N29" s="375"/>
      <c r="O29" s="375"/>
      <c r="P29" s="376"/>
    </row>
    <row r="30" spans="1:16">
      <c r="A30" s="357"/>
      <c r="B30" s="362"/>
      <c r="C30" s="362"/>
      <c r="D30" s="362"/>
      <c r="E30" s="362"/>
      <c r="F30" s="362"/>
      <c r="G30" s="362"/>
      <c r="H30" s="362"/>
      <c r="I30" s="362"/>
      <c r="J30" s="362"/>
      <c r="K30" s="362"/>
      <c r="L30" s="362"/>
      <c r="M30" s="362"/>
      <c r="N30" s="362"/>
      <c r="O30" s="362"/>
      <c r="P30" s="362"/>
    </row>
    <row r="31" spans="1:16">
      <c r="A31" s="357"/>
      <c r="B31" s="377" t="s">
        <v>198</v>
      </c>
      <c r="C31" s="362"/>
      <c r="D31" s="377"/>
      <c r="E31" s="378" t="s">
        <v>199</v>
      </c>
      <c r="F31" s="379" t="s">
        <v>200</v>
      </c>
      <c r="G31" s="380"/>
      <c r="H31" s="380"/>
      <c r="I31" s="380"/>
      <c r="J31" s="380"/>
      <c r="K31" s="380"/>
      <c r="L31" s="380"/>
      <c r="M31" s="380"/>
      <c r="N31" s="380"/>
      <c r="O31" s="380"/>
      <c r="P31" s="378"/>
    </row>
    <row r="32" spans="1:16">
      <c r="A32" s="357"/>
      <c r="B32" s="362"/>
      <c r="C32" s="362"/>
      <c r="D32" s="362"/>
      <c r="E32" s="362"/>
      <c r="F32" s="362"/>
      <c r="G32" s="362"/>
      <c r="H32" s="362"/>
      <c r="I32" s="362"/>
      <c r="J32" s="362"/>
      <c r="K32" s="362"/>
      <c r="L32" s="362"/>
      <c r="M32" s="362"/>
      <c r="N32" s="362"/>
      <c r="O32" s="362"/>
      <c r="P32" s="362"/>
    </row>
    <row r="33" spans="1:16">
      <c r="A33" s="357"/>
      <c r="B33" s="381" t="s">
        <v>201</v>
      </c>
      <c r="C33" s="362"/>
      <c r="D33" s="377"/>
      <c r="E33" s="378" t="s">
        <v>202</v>
      </c>
      <c r="F33" s="379" t="s">
        <v>203</v>
      </c>
      <c r="G33" s="380"/>
      <c r="H33" s="380"/>
      <c r="I33" s="380"/>
      <c r="J33" s="380"/>
      <c r="K33" s="380"/>
      <c r="L33" s="380"/>
      <c r="M33" s="380"/>
      <c r="N33" s="380"/>
      <c r="O33" s="380"/>
      <c r="P33" s="378"/>
    </row>
    <row r="34" spans="1:16">
      <c r="A34" s="357"/>
      <c r="B34" s="366"/>
      <c r="C34" s="362"/>
      <c r="D34" s="367"/>
      <c r="E34" s="373" t="s">
        <v>204</v>
      </c>
      <c r="F34" s="379" t="s">
        <v>205</v>
      </c>
      <c r="G34" s="380"/>
      <c r="H34" s="380"/>
      <c r="I34" s="380"/>
      <c r="J34" s="380"/>
      <c r="K34" s="380"/>
      <c r="L34" s="380"/>
      <c r="M34" s="380"/>
      <c r="N34" s="380"/>
      <c r="O34" s="375"/>
      <c r="P34" s="373"/>
    </row>
    <row r="35" spans="1:16">
      <c r="A35" s="357"/>
      <c r="B35" s="367"/>
      <c r="C35" s="362"/>
      <c r="D35" s="367"/>
      <c r="E35" s="373" t="s">
        <v>206</v>
      </c>
      <c r="F35" s="379" t="s">
        <v>207</v>
      </c>
      <c r="G35" s="380"/>
      <c r="H35" s="380"/>
      <c r="I35" s="380"/>
      <c r="J35" s="380"/>
      <c r="K35" s="380"/>
      <c r="L35" s="380"/>
      <c r="M35" s="375"/>
      <c r="N35" s="375"/>
      <c r="O35" s="375"/>
      <c r="P35" s="373"/>
    </row>
  </sheetData>
  <mergeCells count="9">
    <mergeCell ref="F23:P23"/>
    <mergeCell ref="D14:P14"/>
    <mergeCell ref="D15:P15"/>
    <mergeCell ref="D16:P16"/>
    <mergeCell ref="B4:P5"/>
    <mergeCell ref="D10:P10"/>
    <mergeCell ref="D11:P11"/>
    <mergeCell ref="D12:P12"/>
    <mergeCell ref="D13:P13"/>
  </mergeCells>
  <phoneticPr fontId="1"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sheetPr>
  <dimension ref="B1:AN91"/>
  <sheetViews>
    <sheetView showGridLines="0" workbookViewId="0">
      <pane xSplit="2" ySplit="3" topLeftCell="C4" activePane="bottomRight" state="frozen"/>
      <selection activeCell="J27" sqref="J27"/>
      <selection pane="topRight" activeCell="J27" sqref="J27"/>
      <selection pane="bottomLeft" activeCell="J27" sqref="J27"/>
      <selection pane="bottomRight" activeCell="U20" sqref="U20:U23"/>
    </sheetView>
  </sheetViews>
  <sheetFormatPr baseColWidth="10" defaultRowHeight="14" x14ac:dyDescent="0"/>
  <cols>
    <col min="1" max="1" width="2.33203125" style="1" customWidth="1"/>
    <col min="2" max="2" width="60" style="1" customWidth="1"/>
    <col min="3" max="3" width="2.33203125" style="1" customWidth="1"/>
    <col min="4" max="7" width="47.1640625" style="1" customWidth="1"/>
    <col min="8" max="8" width="6.6640625" style="89" hidden="1" customWidth="1"/>
    <col min="9" max="9" width="2.33203125" style="1" customWidth="1"/>
    <col min="10" max="16" width="47.1640625" style="1" customWidth="1"/>
    <col min="17" max="17" width="14.1640625" style="89" hidden="1" customWidth="1"/>
    <col min="18" max="18" width="2.33203125" style="89" customWidth="1"/>
    <col min="19" max="21" width="47.1640625" style="1" customWidth="1"/>
    <col min="22" max="22" width="14.1640625" style="1" hidden="1" customWidth="1"/>
    <col min="23" max="24" width="14.1640625" style="1" customWidth="1"/>
    <col min="25" max="27" width="47.1640625" style="1" customWidth="1"/>
    <col min="28" max="29" width="14.1640625" style="1" customWidth="1"/>
    <col min="30" max="35" width="47.1640625" style="1" customWidth="1"/>
    <col min="36" max="37" width="14.1640625" style="1" customWidth="1"/>
    <col min="38" max="39" width="47.1640625" style="1" customWidth="1"/>
    <col min="40" max="41" width="14.1640625" style="1" customWidth="1"/>
    <col min="42" max="16384" width="10.83203125" style="1"/>
  </cols>
  <sheetData>
    <row r="1" spans="2:40" ht="14" customHeight="1"/>
    <row r="2" spans="2:40" ht="15">
      <c r="B2" s="352" t="s">
        <v>90</v>
      </c>
      <c r="D2" s="25" t="s">
        <v>92</v>
      </c>
      <c r="E2" s="26"/>
      <c r="F2" s="26"/>
      <c r="G2" s="27"/>
      <c r="J2" s="28" t="s">
        <v>93</v>
      </c>
      <c r="K2" s="26"/>
      <c r="L2" s="26"/>
      <c r="M2" s="26"/>
      <c r="N2" s="26"/>
      <c r="O2" s="26"/>
      <c r="P2" s="28"/>
      <c r="S2" s="28" t="s">
        <v>94</v>
      </c>
      <c r="T2" s="26"/>
      <c r="U2" s="26"/>
    </row>
    <row r="3" spans="2:40" ht="42">
      <c r="B3" s="353"/>
      <c r="D3" s="22" t="s">
        <v>67</v>
      </c>
      <c r="E3" s="23" t="s">
        <v>68</v>
      </c>
      <c r="F3" s="23" t="s">
        <v>69</v>
      </c>
      <c r="G3" s="24" t="s">
        <v>95</v>
      </c>
      <c r="J3" s="19" t="s">
        <v>70</v>
      </c>
      <c r="K3" s="20" t="s">
        <v>71</v>
      </c>
      <c r="L3" s="20" t="s">
        <v>72</v>
      </c>
      <c r="M3" s="20" t="s">
        <v>73</v>
      </c>
      <c r="N3" s="20" t="s">
        <v>74</v>
      </c>
      <c r="O3" s="20" t="s">
        <v>75</v>
      </c>
      <c r="P3" s="21" t="s">
        <v>96</v>
      </c>
      <c r="S3" s="19" t="s">
        <v>76</v>
      </c>
      <c r="T3" s="20" t="s">
        <v>161</v>
      </c>
      <c r="U3" s="21" t="s">
        <v>103</v>
      </c>
    </row>
    <row r="5" spans="2:40" s="3" customFormat="1" ht="28">
      <c r="B5" s="5" t="s">
        <v>15</v>
      </c>
      <c r="C5" s="6"/>
      <c r="D5" s="6"/>
      <c r="H5" s="95"/>
      <c r="Q5" s="95"/>
      <c r="R5" s="95"/>
    </row>
    <row r="7" spans="2:40" ht="15">
      <c r="B7" s="4" t="s">
        <v>16</v>
      </c>
    </row>
    <row r="9" spans="2:40">
      <c r="B9" s="7" t="s">
        <v>4</v>
      </c>
      <c r="D9" s="7" t="s">
        <v>77</v>
      </c>
      <c r="E9" s="10" t="s">
        <v>62</v>
      </c>
      <c r="F9" s="10" t="s">
        <v>59</v>
      </c>
      <c r="G9" s="76"/>
      <c r="H9" s="89" t="b">
        <f>IF(G9="Very Low",1,IF(G9="Low",2,IF(G9="High",3,IF(G9="Very High",4,IF(G9="N/A",0)))))</f>
        <v>0</v>
      </c>
      <c r="J9" s="16" t="s">
        <v>78</v>
      </c>
      <c r="K9" s="17" t="s">
        <v>79</v>
      </c>
      <c r="L9" s="17" t="s">
        <v>63</v>
      </c>
      <c r="M9" s="17" t="s">
        <v>64</v>
      </c>
      <c r="N9" s="9" t="s">
        <v>80</v>
      </c>
      <c r="O9" s="17" t="s">
        <v>65</v>
      </c>
      <c r="P9" s="75"/>
      <c r="Q9" s="89" t="str">
        <f>IF(P9="Very Low",1,IF(P9="Low",2,IF(P9="High",3,IF(P9="Very High",4,IF(P9="","")))))</f>
        <v/>
      </c>
      <c r="S9" s="16" t="s">
        <v>66</v>
      </c>
      <c r="T9" s="17" t="s">
        <v>91</v>
      </c>
      <c r="U9" s="75"/>
      <c r="V9" s="1" t="str">
        <f>IF(U9="Low",1,IF(U9="Moderate",2,IF(U9="Strong",3,IF(U9="",""))))</f>
        <v/>
      </c>
      <c r="Z9" s="2"/>
      <c r="AA9" s="2"/>
      <c r="AD9" s="2"/>
      <c r="AE9" s="2"/>
      <c r="AF9" s="2"/>
      <c r="AG9" s="2"/>
      <c r="AI9" s="2"/>
      <c r="AL9" s="2"/>
      <c r="AM9" s="2"/>
    </row>
    <row r="10" spans="2:40">
      <c r="B10" s="7" t="s">
        <v>3</v>
      </c>
      <c r="D10" s="7" t="s">
        <v>77</v>
      </c>
      <c r="E10" s="10" t="s">
        <v>62</v>
      </c>
      <c r="F10" s="10" t="s">
        <v>59</v>
      </c>
      <c r="G10" s="76"/>
      <c r="H10" s="89" t="str">
        <f>IF(G10="Very Low",1,IF(G10="Low",2,IF(G10="High",3,IF(G10="Very High",4,IF(G10="","")))))</f>
        <v/>
      </c>
      <c r="J10" s="18" t="s">
        <v>78</v>
      </c>
      <c r="K10" s="10" t="s">
        <v>79</v>
      </c>
      <c r="L10" s="10" t="s">
        <v>63</v>
      </c>
      <c r="M10" s="10" t="s">
        <v>64</v>
      </c>
      <c r="N10" s="7" t="s">
        <v>80</v>
      </c>
      <c r="O10" s="10" t="s">
        <v>65</v>
      </c>
      <c r="P10" s="76"/>
      <c r="Q10" s="89" t="str">
        <f t="shared" ref="Q10:Q15" si="0">IF(P10="Very Low",1,IF(P10="Low",2,IF(P10="High",3,IF(P10="Very High",4,IF(P10="","")))))</f>
        <v/>
      </c>
      <c r="S10" s="18" t="s">
        <v>66</v>
      </c>
      <c r="T10" s="10" t="s">
        <v>91</v>
      </c>
      <c r="U10" s="75"/>
      <c r="V10" s="1" t="str">
        <f t="shared" ref="V10:V73" si="1">IF(U10="Low",1,IF(U10="Moderate",2,IF(U10="Strong",3,IF(U10="",""))))</f>
        <v/>
      </c>
    </row>
    <row r="11" spans="2:40">
      <c r="B11" s="7" t="s">
        <v>10</v>
      </c>
      <c r="D11" s="7" t="s">
        <v>77</v>
      </c>
      <c r="E11" s="10" t="s">
        <v>62</v>
      </c>
      <c r="F11" s="10" t="s">
        <v>59</v>
      </c>
      <c r="G11" s="76"/>
      <c r="H11" s="89" t="str">
        <f t="shared" ref="H11:H74" si="2">IF(G11="Very Low",1,IF(G11="Low",2,IF(G11="High",3,IF(G11="Very High",4,IF(G11="","")))))</f>
        <v/>
      </c>
      <c r="J11" s="18" t="s">
        <v>78</v>
      </c>
      <c r="K11" s="10" t="s">
        <v>79</v>
      </c>
      <c r="L11" s="10" t="s">
        <v>63</v>
      </c>
      <c r="M11" s="10" t="s">
        <v>64</v>
      </c>
      <c r="N11" s="7" t="s">
        <v>80</v>
      </c>
      <c r="O11" s="10" t="s">
        <v>65</v>
      </c>
      <c r="P11" s="76"/>
      <c r="Q11" s="89" t="str">
        <f t="shared" si="0"/>
        <v/>
      </c>
      <c r="S11" s="18" t="s">
        <v>66</v>
      </c>
      <c r="T11" s="10" t="s">
        <v>91</v>
      </c>
      <c r="U11" s="75"/>
      <c r="V11" s="1" t="str">
        <f t="shared" si="1"/>
        <v/>
      </c>
    </row>
    <row r="12" spans="2:40">
      <c r="B12" s="7" t="s">
        <v>5</v>
      </c>
      <c r="D12" s="7" t="s">
        <v>77</v>
      </c>
      <c r="E12" s="10" t="s">
        <v>62</v>
      </c>
      <c r="F12" s="10" t="s">
        <v>59</v>
      </c>
      <c r="G12" s="76"/>
      <c r="H12" s="89" t="str">
        <f t="shared" si="2"/>
        <v/>
      </c>
      <c r="J12" s="18" t="s">
        <v>78</v>
      </c>
      <c r="K12" s="10" t="s">
        <v>79</v>
      </c>
      <c r="L12" s="10" t="s">
        <v>63</v>
      </c>
      <c r="M12" s="10" t="s">
        <v>64</v>
      </c>
      <c r="N12" s="7" t="s">
        <v>80</v>
      </c>
      <c r="O12" s="10" t="s">
        <v>65</v>
      </c>
      <c r="P12" s="76"/>
      <c r="Q12" s="89" t="str">
        <f t="shared" si="0"/>
        <v/>
      </c>
      <c r="S12" s="18" t="s">
        <v>66</v>
      </c>
      <c r="T12" s="10" t="s">
        <v>91</v>
      </c>
      <c r="U12" s="75"/>
      <c r="V12" s="1" t="str">
        <f t="shared" si="1"/>
        <v/>
      </c>
    </row>
    <row r="13" spans="2:40">
      <c r="B13" s="7" t="s">
        <v>6</v>
      </c>
      <c r="D13" s="7" t="s">
        <v>77</v>
      </c>
      <c r="E13" s="10" t="s">
        <v>62</v>
      </c>
      <c r="F13" s="10" t="s">
        <v>59</v>
      </c>
      <c r="G13" s="76"/>
      <c r="H13" s="89" t="str">
        <f t="shared" si="2"/>
        <v/>
      </c>
      <c r="J13" s="18" t="s">
        <v>78</v>
      </c>
      <c r="K13" s="10" t="s">
        <v>79</v>
      </c>
      <c r="L13" s="10" t="s">
        <v>63</v>
      </c>
      <c r="M13" s="10" t="s">
        <v>64</v>
      </c>
      <c r="N13" s="7" t="s">
        <v>80</v>
      </c>
      <c r="O13" s="10" t="s">
        <v>65</v>
      </c>
      <c r="P13" s="76"/>
      <c r="Q13" s="89" t="str">
        <f t="shared" si="0"/>
        <v/>
      </c>
      <c r="S13" s="18" t="s">
        <v>66</v>
      </c>
      <c r="T13" s="10" t="s">
        <v>91</v>
      </c>
      <c r="U13" s="75"/>
      <c r="V13" s="1" t="str">
        <f t="shared" si="1"/>
        <v/>
      </c>
    </row>
    <row r="14" spans="2:40">
      <c r="B14" s="7" t="s">
        <v>7</v>
      </c>
      <c r="D14" s="7" t="s">
        <v>77</v>
      </c>
      <c r="E14" s="10" t="s">
        <v>62</v>
      </c>
      <c r="F14" s="10" t="s">
        <v>59</v>
      </c>
      <c r="G14" s="76"/>
      <c r="H14" s="89" t="str">
        <f t="shared" si="2"/>
        <v/>
      </c>
      <c r="J14" s="18" t="s">
        <v>78</v>
      </c>
      <c r="K14" s="10" t="s">
        <v>79</v>
      </c>
      <c r="L14" s="10" t="s">
        <v>63</v>
      </c>
      <c r="M14" s="10" t="s">
        <v>64</v>
      </c>
      <c r="N14" s="7" t="s">
        <v>80</v>
      </c>
      <c r="O14" s="10" t="s">
        <v>65</v>
      </c>
      <c r="P14" s="76"/>
      <c r="Q14" s="89" t="str">
        <f t="shared" si="0"/>
        <v/>
      </c>
      <c r="S14" s="18" t="s">
        <v>66</v>
      </c>
      <c r="T14" s="10" t="s">
        <v>91</v>
      </c>
      <c r="U14" s="75"/>
      <c r="V14" s="1" t="str">
        <f t="shared" si="1"/>
        <v/>
      </c>
    </row>
    <row r="15" spans="2:40">
      <c r="B15" s="7" t="s">
        <v>8</v>
      </c>
      <c r="D15" s="7" t="s">
        <v>77</v>
      </c>
      <c r="E15" s="10" t="s">
        <v>62</v>
      </c>
      <c r="F15" s="10" t="s">
        <v>59</v>
      </c>
      <c r="G15" s="76"/>
      <c r="H15" s="89" t="str">
        <f t="shared" si="2"/>
        <v/>
      </c>
      <c r="J15" s="11" t="s">
        <v>78</v>
      </c>
      <c r="K15" s="8" t="s">
        <v>79</v>
      </c>
      <c r="L15" s="8" t="s">
        <v>63</v>
      </c>
      <c r="M15" s="8" t="s">
        <v>64</v>
      </c>
      <c r="N15" s="13" t="s">
        <v>80</v>
      </c>
      <c r="O15" s="8" t="s">
        <v>65</v>
      </c>
      <c r="P15" s="77"/>
      <c r="Q15" s="89" t="str">
        <f t="shared" si="0"/>
        <v/>
      </c>
      <c r="S15" s="11" t="s">
        <v>66</v>
      </c>
      <c r="T15" s="8" t="s">
        <v>91</v>
      </c>
      <c r="U15" s="75"/>
      <c r="V15" s="1" t="str">
        <f t="shared" si="1"/>
        <v/>
      </c>
    </row>
    <row r="16" spans="2:40" s="14" customFormat="1">
      <c r="B16" s="12"/>
      <c r="D16" s="12"/>
      <c r="E16" s="12"/>
      <c r="F16" s="12"/>
      <c r="G16" s="84"/>
      <c r="H16" s="89" t="str">
        <f t="shared" si="2"/>
        <v/>
      </c>
      <c r="P16" s="78"/>
      <c r="Q16" s="89"/>
      <c r="U16" s="78"/>
      <c r="V16" s="1" t="str">
        <f t="shared" si="1"/>
        <v/>
      </c>
    </row>
    <row r="17" spans="2:22">
      <c r="G17" s="79"/>
      <c r="H17" s="89" t="str">
        <f t="shared" si="2"/>
        <v/>
      </c>
      <c r="P17" s="79"/>
      <c r="U17" s="79"/>
      <c r="V17" s="1" t="str">
        <f t="shared" si="1"/>
        <v/>
      </c>
    </row>
    <row r="18" spans="2:22" ht="15">
      <c r="B18" s="4" t="s">
        <v>9</v>
      </c>
      <c r="G18" s="79"/>
      <c r="H18" s="89" t="str">
        <f t="shared" si="2"/>
        <v/>
      </c>
      <c r="P18" s="79"/>
      <c r="U18" s="79"/>
      <c r="V18" s="1" t="str">
        <f t="shared" si="1"/>
        <v/>
      </c>
    </row>
    <row r="19" spans="2:22">
      <c r="G19" s="79"/>
      <c r="H19" s="89" t="str">
        <f t="shared" si="2"/>
        <v/>
      </c>
      <c r="P19" s="79"/>
      <c r="U19" s="79"/>
      <c r="V19" s="1" t="str">
        <f t="shared" si="1"/>
        <v/>
      </c>
    </row>
    <row r="20" spans="2:22">
      <c r="B20" s="29" t="s">
        <v>11</v>
      </c>
      <c r="D20" s="7" t="s">
        <v>77</v>
      </c>
      <c r="E20" s="10" t="s">
        <v>62</v>
      </c>
      <c r="F20" s="10" t="s">
        <v>59</v>
      </c>
      <c r="G20" s="76"/>
      <c r="H20" s="89" t="str">
        <f t="shared" si="2"/>
        <v/>
      </c>
      <c r="J20" s="11" t="s">
        <v>78</v>
      </c>
      <c r="K20" s="8" t="s">
        <v>79</v>
      </c>
      <c r="L20" s="8" t="s">
        <v>63</v>
      </c>
      <c r="M20" s="8" t="s">
        <v>64</v>
      </c>
      <c r="N20" s="13" t="s">
        <v>80</v>
      </c>
      <c r="O20" s="8" t="s">
        <v>65</v>
      </c>
      <c r="P20" s="77"/>
      <c r="Q20" s="89" t="str">
        <f>IF(P20="Very Low",1,IF(P20="Low",2,IF(P20="High",3,IF(P20="Very High",4,IF(P20="","")))))</f>
        <v/>
      </c>
      <c r="S20" s="11" t="s">
        <v>66</v>
      </c>
      <c r="T20" s="8" t="s">
        <v>91</v>
      </c>
      <c r="U20" s="75"/>
      <c r="V20" s="1" t="str">
        <f t="shared" si="1"/>
        <v/>
      </c>
    </row>
    <row r="21" spans="2:22">
      <c r="B21" s="30" t="s">
        <v>12</v>
      </c>
      <c r="D21" s="7" t="s">
        <v>77</v>
      </c>
      <c r="E21" s="10" t="s">
        <v>62</v>
      </c>
      <c r="F21" s="10" t="s">
        <v>59</v>
      </c>
      <c r="G21" s="76"/>
      <c r="H21" s="89" t="str">
        <f t="shared" si="2"/>
        <v/>
      </c>
      <c r="J21" s="11" t="s">
        <v>78</v>
      </c>
      <c r="K21" s="8" t="s">
        <v>79</v>
      </c>
      <c r="L21" s="8" t="s">
        <v>63</v>
      </c>
      <c r="M21" s="8" t="s">
        <v>64</v>
      </c>
      <c r="N21" s="13" t="s">
        <v>80</v>
      </c>
      <c r="O21" s="8" t="s">
        <v>65</v>
      </c>
      <c r="P21" s="77"/>
      <c r="Q21" s="89" t="str">
        <f t="shared" ref="Q21:Q84" si="3">IF(P21="Very Low",1,IF(P21="Low",2,IF(P21="High",3,IF(P21="Very High",4,IF(P21="","")))))</f>
        <v/>
      </c>
      <c r="S21" s="11" t="s">
        <v>66</v>
      </c>
      <c r="T21" s="8" t="s">
        <v>91</v>
      </c>
      <c r="U21" s="77"/>
      <c r="V21" s="1" t="str">
        <f t="shared" si="1"/>
        <v/>
      </c>
    </row>
    <row r="22" spans="2:22">
      <c r="B22" s="30" t="s">
        <v>13</v>
      </c>
      <c r="D22" s="7" t="s">
        <v>77</v>
      </c>
      <c r="E22" s="10" t="s">
        <v>62</v>
      </c>
      <c r="F22" s="10" t="s">
        <v>59</v>
      </c>
      <c r="G22" s="76"/>
      <c r="H22" s="89" t="str">
        <f t="shared" si="2"/>
        <v/>
      </c>
      <c r="J22" s="11" t="s">
        <v>78</v>
      </c>
      <c r="K22" s="8" t="s">
        <v>79</v>
      </c>
      <c r="L22" s="8" t="s">
        <v>63</v>
      </c>
      <c r="M22" s="8" t="s">
        <v>64</v>
      </c>
      <c r="N22" s="13" t="s">
        <v>80</v>
      </c>
      <c r="O22" s="8" t="s">
        <v>65</v>
      </c>
      <c r="P22" s="77"/>
      <c r="Q22" s="89" t="str">
        <f t="shared" si="3"/>
        <v/>
      </c>
      <c r="S22" s="11" t="s">
        <v>66</v>
      </c>
      <c r="T22" s="8" t="s">
        <v>91</v>
      </c>
      <c r="U22" s="77"/>
      <c r="V22" s="1" t="str">
        <f t="shared" si="1"/>
        <v/>
      </c>
    </row>
    <row r="23" spans="2:22">
      <c r="B23" s="30" t="s">
        <v>14</v>
      </c>
      <c r="D23" s="7" t="s">
        <v>77</v>
      </c>
      <c r="E23" s="10" t="s">
        <v>62</v>
      </c>
      <c r="F23" s="10" t="s">
        <v>59</v>
      </c>
      <c r="G23" s="76"/>
      <c r="H23" s="89" t="str">
        <f t="shared" si="2"/>
        <v/>
      </c>
      <c r="J23" s="11" t="s">
        <v>78</v>
      </c>
      <c r="K23" s="8" t="s">
        <v>79</v>
      </c>
      <c r="L23" s="8" t="s">
        <v>63</v>
      </c>
      <c r="M23" s="8" t="s">
        <v>64</v>
      </c>
      <c r="N23" s="13" t="s">
        <v>80</v>
      </c>
      <c r="O23" s="8" t="s">
        <v>65</v>
      </c>
      <c r="P23" s="77"/>
      <c r="Q23" s="89" t="str">
        <f t="shared" si="3"/>
        <v/>
      </c>
      <c r="S23" s="11" t="s">
        <v>66</v>
      </c>
      <c r="T23" s="8" t="s">
        <v>91</v>
      </c>
      <c r="U23" s="77"/>
      <c r="V23" s="1" t="str">
        <f t="shared" si="1"/>
        <v/>
      </c>
    </row>
    <row r="24" spans="2:22" s="14" customFormat="1">
      <c r="B24" s="12"/>
      <c r="D24" s="12"/>
      <c r="E24" s="12"/>
      <c r="F24" s="12"/>
      <c r="G24" s="84"/>
      <c r="H24" s="89" t="str">
        <f t="shared" si="2"/>
        <v/>
      </c>
      <c r="P24" s="78"/>
      <c r="Q24" s="89" t="str">
        <f t="shared" si="3"/>
        <v/>
      </c>
      <c r="U24" s="78"/>
      <c r="V24" s="1" t="str">
        <f t="shared" si="1"/>
        <v/>
      </c>
    </row>
    <row r="25" spans="2:22">
      <c r="G25" s="79"/>
      <c r="H25" s="89" t="str">
        <f t="shared" si="2"/>
        <v/>
      </c>
      <c r="P25" s="79"/>
      <c r="Q25" s="89" t="str">
        <f t="shared" si="3"/>
        <v/>
      </c>
      <c r="U25" s="79"/>
      <c r="V25" s="1" t="str">
        <f t="shared" si="1"/>
        <v/>
      </c>
    </row>
    <row r="26" spans="2:22" ht="28">
      <c r="B26" s="31" t="s">
        <v>17</v>
      </c>
      <c r="G26" s="79"/>
      <c r="H26" s="89" t="str">
        <f t="shared" si="2"/>
        <v/>
      </c>
      <c r="P26" s="79"/>
      <c r="Q26" s="89" t="str">
        <f t="shared" si="3"/>
        <v/>
      </c>
      <c r="U26" s="79"/>
      <c r="V26" s="1" t="str">
        <f t="shared" si="1"/>
        <v/>
      </c>
    </row>
    <row r="27" spans="2:22">
      <c r="G27" s="79"/>
      <c r="H27" s="89" t="str">
        <f t="shared" si="2"/>
        <v/>
      </c>
      <c r="P27" s="79"/>
      <c r="Q27" s="89" t="str">
        <f t="shared" si="3"/>
        <v/>
      </c>
      <c r="U27" s="79"/>
      <c r="V27" s="1" t="str">
        <f t="shared" si="1"/>
        <v/>
      </c>
    </row>
    <row r="28" spans="2:22" ht="15">
      <c r="B28" s="32" t="s">
        <v>18</v>
      </c>
      <c r="G28" s="79"/>
      <c r="H28" s="89" t="str">
        <f t="shared" si="2"/>
        <v/>
      </c>
      <c r="P28" s="79"/>
      <c r="Q28" s="89" t="str">
        <f t="shared" si="3"/>
        <v/>
      </c>
      <c r="U28" s="79"/>
      <c r="V28" s="1" t="str">
        <f t="shared" si="1"/>
        <v/>
      </c>
    </row>
    <row r="29" spans="2:22">
      <c r="G29" s="79"/>
      <c r="H29" s="89" t="str">
        <f t="shared" si="2"/>
        <v/>
      </c>
      <c r="P29" s="79"/>
      <c r="Q29" s="89" t="str">
        <f t="shared" si="3"/>
        <v/>
      </c>
      <c r="U29" s="79"/>
      <c r="V29" s="1" t="str">
        <f t="shared" si="1"/>
        <v/>
      </c>
    </row>
    <row r="30" spans="2:22">
      <c r="B30" s="33" t="s">
        <v>19</v>
      </c>
      <c r="D30" s="37" t="s">
        <v>77</v>
      </c>
      <c r="E30" s="38" t="s">
        <v>62</v>
      </c>
      <c r="F30" s="38" t="s">
        <v>59</v>
      </c>
      <c r="G30" s="85"/>
      <c r="H30" s="89" t="str">
        <f t="shared" si="2"/>
        <v/>
      </c>
      <c r="I30" s="89"/>
      <c r="J30" s="39" t="s">
        <v>78</v>
      </c>
      <c r="K30" s="40" t="s">
        <v>79</v>
      </c>
      <c r="L30" s="40" t="s">
        <v>63</v>
      </c>
      <c r="M30" s="40" t="s">
        <v>64</v>
      </c>
      <c r="N30" s="41" t="s">
        <v>80</v>
      </c>
      <c r="O30" s="40" t="s">
        <v>65</v>
      </c>
      <c r="P30" s="80"/>
      <c r="Q30" s="89" t="str">
        <f t="shared" si="3"/>
        <v/>
      </c>
      <c r="S30" s="39" t="s">
        <v>66</v>
      </c>
      <c r="T30" s="40" t="s">
        <v>91</v>
      </c>
      <c r="U30" s="91"/>
      <c r="V30" s="1" t="str">
        <f t="shared" si="1"/>
        <v/>
      </c>
    </row>
    <row r="31" spans="2:22">
      <c r="B31" s="34" t="s">
        <v>4</v>
      </c>
      <c r="D31" s="37" t="s">
        <v>77</v>
      </c>
      <c r="E31" s="38" t="s">
        <v>62</v>
      </c>
      <c r="F31" s="38" t="s">
        <v>59</v>
      </c>
      <c r="G31" s="85"/>
      <c r="H31" s="89" t="str">
        <f t="shared" si="2"/>
        <v/>
      </c>
      <c r="I31" s="89"/>
      <c r="J31" s="39" t="s">
        <v>78</v>
      </c>
      <c r="K31" s="40" t="s">
        <v>79</v>
      </c>
      <c r="L31" s="40" t="s">
        <v>63</v>
      </c>
      <c r="M31" s="40" t="s">
        <v>64</v>
      </c>
      <c r="N31" s="41" t="s">
        <v>80</v>
      </c>
      <c r="O31" s="40" t="s">
        <v>65</v>
      </c>
      <c r="P31" s="80"/>
      <c r="Q31" s="89" t="str">
        <f t="shared" si="3"/>
        <v/>
      </c>
      <c r="S31" s="39" t="s">
        <v>66</v>
      </c>
      <c r="T31" s="40" t="s">
        <v>91</v>
      </c>
      <c r="U31" s="91"/>
      <c r="V31" s="1" t="str">
        <f t="shared" si="1"/>
        <v/>
      </c>
    </row>
    <row r="32" spans="2:22">
      <c r="B32" s="34" t="s">
        <v>20</v>
      </c>
      <c r="D32" s="37" t="s">
        <v>77</v>
      </c>
      <c r="E32" s="38" t="s">
        <v>62</v>
      </c>
      <c r="F32" s="38" t="s">
        <v>59</v>
      </c>
      <c r="G32" s="85"/>
      <c r="H32" s="89" t="str">
        <f t="shared" si="2"/>
        <v/>
      </c>
      <c r="I32" s="89"/>
      <c r="J32" s="39" t="s">
        <v>78</v>
      </c>
      <c r="K32" s="40" t="s">
        <v>79</v>
      </c>
      <c r="L32" s="40" t="s">
        <v>63</v>
      </c>
      <c r="M32" s="40" t="s">
        <v>64</v>
      </c>
      <c r="N32" s="41" t="s">
        <v>80</v>
      </c>
      <c r="O32" s="40" t="s">
        <v>65</v>
      </c>
      <c r="P32" s="80"/>
      <c r="Q32" s="89" t="str">
        <f t="shared" si="3"/>
        <v/>
      </c>
      <c r="S32" s="39" t="s">
        <v>66</v>
      </c>
      <c r="T32" s="40" t="s">
        <v>91</v>
      </c>
      <c r="U32" s="91"/>
      <c r="V32" s="1" t="str">
        <f t="shared" si="1"/>
        <v/>
      </c>
    </row>
    <row r="33" spans="2:22">
      <c r="B33" s="34" t="s">
        <v>21</v>
      </c>
      <c r="D33" s="37" t="s">
        <v>77</v>
      </c>
      <c r="E33" s="38" t="s">
        <v>62</v>
      </c>
      <c r="F33" s="38" t="s">
        <v>59</v>
      </c>
      <c r="G33" s="85"/>
      <c r="H33" s="89" t="str">
        <f t="shared" si="2"/>
        <v/>
      </c>
      <c r="I33" s="89"/>
      <c r="J33" s="39" t="s">
        <v>78</v>
      </c>
      <c r="K33" s="40" t="s">
        <v>79</v>
      </c>
      <c r="L33" s="40" t="s">
        <v>63</v>
      </c>
      <c r="M33" s="40" t="s">
        <v>64</v>
      </c>
      <c r="N33" s="41" t="s">
        <v>80</v>
      </c>
      <c r="O33" s="40" t="s">
        <v>65</v>
      </c>
      <c r="P33" s="80"/>
      <c r="Q33" s="89" t="str">
        <f t="shared" si="3"/>
        <v/>
      </c>
      <c r="S33" s="39" t="s">
        <v>66</v>
      </c>
      <c r="T33" s="40" t="s">
        <v>91</v>
      </c>
      <c r="U33" s="91"/>
      <c r="V33" s="1" t="str">
        <f t="shared" si="1"/>
        <v/>
      </c>
    </row>
    <row r="34" spans="2:22">
      <c r="B34" s="34" t="s">
        <v>98</v>
      </c>
      <c r="D34" s="37" t="s">
        <v>77</v>
      </c>
      <c r="E34" s="38" t="s">
        <v>62</v>
      </c>
      <c r="F34" s="38" t="s">
        <v>59</v>
      </c>
      <c r="G34" s="85"/>
      <c r="H34" s="89" t="str">
        <f t="shared" si="2"/>
        <v/>
      </c>
      <c r="I34" s="89"/>
      <c r="J34" s="39" t="s">
        <v>78</v>
      </c>
      <c r="K34" s="40" t="s">
        <v>79</v>
      </c>
      <c r="L34" s="40" t="s">
        <v>63</v>
      </c>
      <c r="M34" s="40" t="s">
        <v>64</v>
      </c>
      <c r="N34" s="41" t="s">
        <v>80</v>
      </c>
      <c r="O34" s="40" t="s">
        <v>65</v>
      </c>
      <c r="P34" s="80"/>
      <c r="Q34" s="89" t="str">
        <f t="shared" si="3"/>
        <v/>
      </c>
      <c r="S34" s="39" t="s">
        <v>66</v>
      </c>
      <c r="T34" s="40" t="s">
        <v>91</v>
      </c>
      <c r="U34" s="91"/>
      <c r="V34" s="1" t="str">
        <f t="shared" si="1"/>
        <v/>
      </c>
    </row>
    <row r="35" spans="2:22">
      <c r="B35" s="35" t="s">
        <v>22</v>
      </c>
      <c r="D35" s="37" t="s">
        <v>77</v>
      </c>
      <c r="E35" s="38" t="s">
        <v>62</v>
      </c>
      <c r="F35" s="38" t="s">
        <v>59</v>
      </c>
      <c r="G35" s="85"/>
      <c r="H35" s="89" t="str">
        <f t="shared" si="2"/>
        <v/>
      </c>
      <c r="I35" s="89"/>
      <c r="J35" s="39" t="s">
        <v>78</v>
      </c>
      <c r="K35" s="40" t="s">
        <v>79</v>
      </c>
      <c r="L35" s="40" t="s">
        <v>63</v>
      </c>
      <c r="M35" s="40" t="s">
        <v>64</v>
      </c>
      <c r="N35" s="41" t="s">
        <v>80</v>
      </c>
      <c r="O35" s="40" t="s">
        <v>65</v>
      </c>
      <c r="P35" s="80"/>
      <c r="Q35" s="89" t="str">
        <f t="shared" si="3"/>
        <v/>
      </c>
      <c r="S35" s="39" t="s">
        <v>66</v>
      </c>
      <c r="T35" s="40" t="s">
        <v>91</v>
      </c>
      <c r="U35" s="91"/>
      <c r="V35" s="1" t="str">
        <f t="shared" si="1"/>
        <v/>
      </c>
    </row>
    <row r="36" spans="2:22" s="14" customFormat="1">
      <c r="B36" s="12"/>
      <c r="D36" s="12"/>
      <c r="E36" s="12"/>
      <c r="F36" s="12"/>
      <c r="G36" s="84"/>
      <c r="H36" s="89" t="str">
        <f t="shared" si="2"/>
        <v/>
      </c>
      <c r="P36" s="78"/>
      <c r="Q36" s="89" t="str">
        <f t="shared" si="3"/>
        <v/>
      </c>
      <c r="U36" s="78"/>
      <c r="V36" s="1" t="str">
        <f t="shared" si="1"/>
        <v/>
      </c>
    </row>
    <row r="37" spans="2:22">
      <c r="G37" s="79"/>
      <c r="H37" s="89" t="str">
        <f t="shared" si="2"/>
        <v/>
      </c>
      <c r="P37" s="79"/>
      <c r="Q37" s="89" t="str">
        <f t="shared" si="3"/>
        <v/>
      </c>
      <c r="U37" s="79"/>
      <c r="V37" s="1" t="str">
        <f t="shared" si="1"/>
        <v/>
      </c>
    </row>
    <row r="38" spans="2:22" ht="15">
      <c r="B38" s="32" t="s">
        <v>23</v>
      </c>
      <c r="G38" s="79"/>
      <c r="H38" s="89" t="str">
        <f t="shared" si="2"/>
        <v/>
      </c>
      <c r="P38" s="79"/>
      <c r="Q38" s="89" t="str">
        <f t="shared" si="3"/>
        <v/>
      </c>
      <c r="U38" s="79"/>
      <c r="V38" s="1" t="str">
        <f t="shared" si="1"/>
        <v/>
      </c>
    </row>
    <row r="39" spans="2:22">
      <c r="G39" s="79"/>
      <c r="H39" s="89" t="str">
        <f t="shared" si="2"/>
        <v/>
      </c>
      <c r="P39" s="79"/>
      <c r="Q39" s="89" t="str">
        <f t="shared" si="3"/>
        <v/>
      </c>
      <c r="U39" s="79"/>
      <c r="V39" s="1" t="str">
        <f t="shared" si="1"/>
        <v/>
      </c>
    </row>
    <row r="40" spans="2:22">
      <c r="B40" s="36" t="s">
        <v>24</v>
      </c>
      <c r="D40" s="37" t="s">
        <v>77</v>
      </c>
      <c r="E40" s="38" t="s">
        <v>62</v>
      </c>
      <c r="F40" s="38" t="s">
        <v>59</v>
      </c>
      <c r="G40" s="85"/>
      <c r="H40" s="89" t="str">
        <f t="shared" si="2"/>
        <v/>
      </c>
      <c r="I40" s="89"/>
      <c r="J40" s="39" t="s">
        <v>78</v>
      </c>
      <c r="K40" s="40" t="s">
        <v>79</v>
      </c>
      <c r="L40" s="40" t="s">
        <v>63</v>
      </c>
      <c r="M40" s="40" t="s">
        <v>64</v>
      </c>
      <c r="N40" s="41" t="s">
        <v>80</v>
      </c>
      <c r="O40" s="40" t="s">
        <v>65</v>
      </c>
      <c r="P40" s="80"/>
      <c r="Q40" s="89" t="str">
        <f t="shared" si="3"/>
        <v/>
      </c>
      <c r="S40" s="39" t="s">
        <v>66</v>
      </c>
      <c r="T40" s="40" t="s">
        <v>91</v>
      </c>
      <c r="U40" s="91"/>
      <c r="V40" s="1" t="str">
        <f t="shared" si="1"/>
        <v/>
      </c>
    </row>
    <row r="41" spans="2:22" s="14" customFormat="1">
      <c r="B41" s="12"/>
      <c r="D41" s="12"/>
      <c r="E41" s="12"/>
      <c r="F41" s="12"/>
      <c r="G41" s="84"/>
      <c r="H41" s="89" t="str">
        <f t="shared" si="2"/>
        <v/>
      </c>
      <c r="P41" s="78"/>
      <c r="Q41" s="89" t="str">
        <f t="shared" si="3"/>
        <v/>
      </c>
      <c r="U41" s="78"/>
      <c r="V41" s="1" t="str">
        <f t="shared" si="1"/>
        <v/>
      </c>
    </row>
    <row r="42" spans="2:22">
      <c r="G42" s="79"/>
      <c r="H42" s="89" t="str">
        <f t="shared" si="2"/>
        <v/>
      </c>
      <c r="P42" s="79"/>
      <c r="Q42" s="89" t="str">
        <f t="shared" si="3"/>
        <v/>
      </c>
      <c r="U42" s="79"/>
      <c r="V42" s="1" t="str">
        <f t="shared" si="1"/>
        <v/>
      </c>
    </row>
    <row r="43" spans="2:22" ht="28">
      <c r="B43" s="42" t="s">
        <v>25</v>
      </c>
      <c r="G43" s="79"/>
      <c r="H43" s="89" t="str">
        <f t="shared" si="2"/>
        <v/>
      </c>
      <c r="P43" s="79"/>
      <c r="Q43" s="89" t="str">
        <f t="shared" si="3"/>
        <v/>
      </c>
      <c r="U43" s="79"/>
      <c r="V43" s="1" t="str">
        <f t="shared" si="1"/>
        <v/>
      </c>
    </row>
    <row r="44" spans="2:22">
      <c r="G44" s="79"/>
      <c r="H44" s="89" t="str">
        <f t="shared" si="2"/>
        <v/>
      </c>
      <c r="P44" s="79"/>
      <c r="Q44" s="89" t="str">
        <f t="shared" si="3"/>
        <v/>
      </c>
      <c r="U44" s="79"/>
      <c r="V44" s="1" t="str">
        <f t="shared" si="1"/>
        <v/>
      </c>
    </row>
    <row r="45" spans="2:22" ht="15">
      <c r="B45" s="43" t="s">
        <v>31</v>
      </c>
      <c r="G45" s="79"/>
      <c r="H45" s="89" t="str">
        <f t="shared" si="2"/>
        <v/>
      </c>
      <c r="P45" s="79"/>
      <c r="Q45" s="89" t="str">
        <f t="shared" si="3"/>
        <v/>
      </c>
      <c r="U45" s="79"/>
      <c r="V45" s="1" t="str">
        <f t="shared" si="1"/>
        <v/>
      </c>
    </row>
    <row r="46" spans="2:22">
      <c r="G46" s="79"/>
      <c r="H46" s="89" t="str">
        <f t="shared" si="2"/>
        <v/>
      </c>
      <c r="P46" s="79"/>
      <c r="Q46" s="89" t="str">
        <f t="shared" si="3"/>
        <v/>
      </c>
      <c r="U46" s="79"/>
      <c r="V46" s="1" t="str">
        <f t="shared" si="1"/>
        <v/>
      </c>
    </row>
    <row r="47" spans="2:22">
      <c r="B47" s="45" t="s">
        <v>26</v>
      </c>
      <c r="D47" s="44" t="s">
        <v>77</v>
      </c>
      <c r="E47" s="47" t="s">
        <v>62</v>
      </c>
      <c r="F47" s="47" t="s">
        <v>59</v>
      </c>
      <c r="G47" s="86"/>
      <c r="H47" s="89" t="str">
        <f t="shared" si="2"/>
        <v/>
      </c>
      <c r="I47" s="89"/>
      <c r="J47" s="48" t="s">
        <v>78</v>
      </c>
      <c r="K47" s="49" t="s">
        <v>79</v>
      </c>
      <c r="L47" s="49" t="s">
        <v>63</v>
      </c>
      <c r="M47" s="49" t="s">
        <v>64</v>
      </c>
      <c r="N47" s="50" t="s">
        <v>80</v>
      </c>
      <c r="O47" s="49" t="s">
        <v>65</v>
      </c>
      <c r="P47" s="81"/>
      <c r="Q47" s="89" t="str">
        <f t="shared" si="3"/>
        <v/>
      </c>
      <c r="S47" s="48" t="s">
        <v>66</v>
      </c>
      <c r="T47" s="49" t="s">
        <v>91</v>
      </c>
      <c r="U47" s="92"/>
      <c r="V47" s="1" t="str">
        <f t="shared" si="1"/>
        <v/>
      </c>
    </row>
    <row r="48" spans="2:22">
      <c r="B48" s="46" t="s">
        <v>27</v>
      </c>
      <c r="D48" s="44" t="s">
        <v>77</v>
      </c>
      <c r="E48" s="47" t="s">
        <v>62</v>
      </c>
      <c r="F48" s="47" t="s">
        <v>59</v>
      </c>
      <c r="G48" s="86"/>
      <c r="H48" s="89" t="str">
        <f t="shared" si="2"/>
        <v/>
      </c>
      <c r="I48" s="89"/>
      <c r="J48" s="48" t="s">
        <v>78</v>
      </c>
      <c r="K48" s="49" t="s">
        <v>79</v>
      </c>
      <c r="L48" s="49" t="s">
        <v>63</v>
      </c>
      <c r="M48" s="49" t="s">
        <v>64</v>
      </c>
      <c r="N48" s="50" t="s">
        <v>80</v>
      </c>
      <c r="O48" s="49" t="s">
        <v>65</v>
      </c>
      <c r="P48" s="81"/>
      <c r="Q48" s="89" t="str">
        <f t="shared" si="3"/>
        <v/>
      </c>
      <c r="S48" s="48" t="s">
        <v>66</v>
      </c>
      <c r="T48" s="49" t="s">
        <v>91</v>
      </c>
      <c r="U48" s="92"/>
      <c r="V48" s="1" t="str">
        <f t="shared" si="1"/>
        <v/>
      </c>
    </row>
    <row r="49" spans="2:22">
      <c r="B49" s="46" t="s">
        <v>28</v>
      </c>
      <c r="D49" s="44" t="s">
        <v>77</v>
      </c>
      <c r="E49" s="47" t="s">
        <v>62</v>
      </c>
      <c r="F49" s="47" t="s">
        <v>59</v>
      </c>
      <c r="G49" s="86"/>
      <c r="H49" s="89" t="str">
        <f t="shared" si="2"/>
        <v/>
      </c>
      <c r="I49" s="89"/>
      <c r="J49" s="48" t="s">
        <v>78</v>
      </c>
      <c r="K49" s="49" t="s">
        <v>79</v>
      </c>
      <c r="L49" s="49" t="s">
        <v>63</v>
      </c>
      <c r="M49" s="49" t="s">
        <v>64</v>
      </c>
      <c r="N49" s="50" t="s">
        <v>80</v>
      </c>
      <c r="O49" s="49" t="s">
        <v>65</v>
      </c>
      <c r="P49" s="81"/>
      <c r="Q49" s="89" t="str">
        <f t="shared" si="3"/>
        <v/>
      </c>
      <c r="S49" s="48" t="s">
        <v>66</v>
      </c>
      <c r="T49" s="49" t="s">
        <v>91</v>
      </c>
      <c r="U49" s="92"/>
      <c r="V49" s="1" t="str">
        <f t="shared" si="1"/>
        <v/>
      </c>
    </row>
    <row r="50" spans="2:22">
      <c r="B50" s="46" t="s">
        <v>29</v>
      </c>
      <c r="D50" s="44" t="s">
        <v>77</v>
      </c>
      <c r="E50" s="47" t="s">
        <v>62</v>
      </c>
      <c r="F50" s="47" t="s">
        <v>59</v>
      </c>
      <c r="G50" s="86"/>
      <c r="H50" s="89" t="str">
        <f t="shared" si="2"/>
        <v/>
      </c>
      <c r="I50" s="89"/>
      <c r="J50" s="48" t="s">
        <v>78</v>
      </c>
      <c r="K50" s="49" t="s">
        <v>79</v>
      </c>
      <c r="L50" s="49" t="s">
        <v>63</v>
      </c>
      <c r="M50" s="49" t="s">
        <v>64</v>
      </c>
      <c r="N50" s="50" t="s">
        <v>80</v>
      </c>
      <c r="O50" s="49" t="s">
        <v>65</v>
      </c>
      <c r="P50" s="81"/>
      <c r="Q50" s="89" t="str">
        <f t="shared" si="3"/>
        <v/>
      </c>
      <c r="S50" s="48" t="s">
        <v>66</v>
      </c>
      <c r="T50" s="49" t="s">
        <v>91</v>
      </c>
      <c r="U50" s="92"/>
      <c r="V50" s="1" t="str">
        <f t="shared" si="1"/>
        <v/>
      </c>
    </row>
    <row r="51" spans="2:22" s="14" customFormat="1">
      <c r="B51" s="12"/>
      <c r="D51" s="12"/>
      <c r="E51" s="12"/>
      <c r="F51" s="12"/>
      <c r="G51" s="84"/>
      <c r="H51" s="89" t="str">
        <f t="shared" si="2"/>
        <v/>
      </c>
      <c r="P51" s="78"/>
      <c r="Q51" s="89" t="str">
        <f t="shared" si="3"/>
        <v/>
      </c>
      <c r="U51" s="78"/>
      <c r="V51" s="1" t="str">
        <f t="shared" si="1"/>
        <v/>
      </c>
    </row>
    <row r="52" spans="2:22">
      <c r="G52" s="79"/>
      <c r="H52" s="89" t="str">
        <f t="shared" si="2"/>
        <v/>
      </c>
      <c r="I52" s="89"/>
      <c r="P52" s="79"/>
      <c r="Q52" s="89" t="str">
        <f t="shared" si="3"/>
        <v/>
      </c>
      <c r="U52" s="79"/>
      <c r="V52" s="1" t="str">
        <f t="shared" si="1"/>
        <v/>
      </c>
    </row>
    <row r="53" spans="2:22" ht="15">
      <c r="B53" s="43" t="s">
        <v>30</v>
      </c>
      <c r="G53" s="79"/>
      <c r="H53" s="89" t="str">
        <f t="shared" si="2"/>
        <v/>
      </c>
      <c r="I53" s="89"/>
      <c r="P53" s="79"/>
      <c r="Q53" s="89" t="str">
        <f t="shared" si="3"/>
        <v/>
      </c>
      <c r="U53" s="79"/>
      <c r="V53" s="1" t="str">
        <f t="shared" si="1"/>
        <v/>
      </c>
    </row>
    <row r="54" spans="2:22">
      <c r="G54" s="79"/>
      <c r="H54" s="89" t="str">
        <f t="shared" si="2"/>
        <v/>
      </c>
      <c r="I54" s="89"/>
      <c r="P54" s="79"/>
      <c r="Q54" s="89" t="str">
        <f t="shared" si="3"/>
        <v/>
      </c>
      <c r="U54" s="79"/>
      <c r="V54" s="1" t="str">
        <f t="shared" si="1"/>
        <v/>
      </c>
    </row>
    <row r="55" spans="2:22">
      <c r="B55" s="45" t="s">
        <v>32</v>
      </c>
      <c r="D55" s="44" t="s">
        <v>77</v>
      </c>
      <c r="E55" s="47" t="s">
        <v>62</v>
      </c>
      <c r="F55" s="47" t="s">
        <v>59</v>
      </c>
      <c r="G55" s="86"/>
      <c r="H55" s="89" t="str">
        <f t="shared" si="2"/>
        <v/>
      </c>
      <c r="I55" s="89"/>
      <c r="J55" s="48" t="s">
        <v>78</v>
      </c>
      <c r="K55" s="49" t="s">
        <v>79</v>
      </c>
      <c r="L55" s="49" t="s">
        <v>63</v>
      </c>
      <c r="M55" s="49" t="s">
        <v>64</v>
      </c>
      <c r="N55" s="50" t="s">
        <v>80</v>
      </c>
      <c r="O55" s="49" t="s">
        <v>65</v>
      </c>
      <c r="P55" s="81"/>
      <c r="Q55" s="89" t="str">
        <f t="shared" si="3"/>
        <v/>
      </c>
      <c r="S55" s="48" t="s">
        <v>66</v>
      </c>
      <c r="T55" s="49" t="s">
        <v>91</v>
      </c>
      <c r="U55" s="92"/>
      <c r="V55" s="1" t="str">
        <f t="shared" si="1"/>
        <v/>
      </c>
    </row>
    <row r="56" spans="2:22">
      <c r="B56" s="46" t="s">
        <v>33</v>
      </c>
      <c r="D56" s="44" t="s">
        <v>77</v>
      </c>
      <c r="E56" s="47" t="s">
        <v>62</v>
      </c>
      <c r="F56" s="47" t="s">
        <v>59</v>
      </c>
      <c r="G56" s="86"/>
      <c r="H56" s="89" t="str">
        <f t="shared" si="2"/>
        <v/>
      </c>
      <c r="I56" s="89"/>
      <c r="J56" s="48" t="s">
        <v>78</v>
      </c>
      <c r="K56" s="49" t="s">
        <v>79</v>
      </c>
      <c r="L56" s="49" t="s">
        <v>63</v>
      </c>
      <c r="M56" s="49" t="s">
        <v>64</v>
      </c>
      <c r="N56" s="50" t="s">
        <v>80</v>
      </c>
      <c r="O56" s="49" t="s">
        <v>65</v>
      </c>
      <c r="P56" s="81"/>
      <c r="Q56" s="89" t="str">
        <f t="shared" si="3"/>
        <v/>
      </c>
      <c r="S56" s="48" t="s">
        <v>66</v>
      </c>
      <c r="T56" s="49" t="s">
        <v>91</v>
      </c>
      <c r="U56" s="92"/>
      <c r="V56" s="1" t="str">
        <f t="shared" si="1"/>
        <v/>
      </c>
    </row>
    <row r="57" spans="2:22" s="14" customFormat="1">
      <c r="B57" s="12"/>
      <c r="D57" s="12"/>
      <c r="E57" s="12"/>
      <c r="F57" s="12"/>
      <c r="G57" s="84"/>
      <c r="H57" s="89" t="str">
        <f t="shared" si="2"/>
        <v/>
      </c>
      <c r="P57" s="78"/>
      <c r="Q57" s="89" t="str">
        <f t="shared" si="3"/>
        <v/>
      </c>
      <c r="U57" s="78"/>
      <c r="V57" s="1" t="str">
        <f t="shared" si="1"/>
        <v/>
      </c>
    </row>
    <row r="58" spans="2:22">
      <c r="G58" s="79"/>
      <c r="H58" s="89" t="str">
        <f t="shared" si="2"/>
        <v/>
      </c>
      <c r="I58" s="89"/>
      <c r="P58" s="79"/>
      <c r="Q58" s="89" t="str">
        <f t="shared" si="3"/>
        <v/>
      </c>
      <c r="U58" s="79"/>
      <c r="V58" s="1" t="str">
        <f t="shared" si="1"/>
        <v/>
      </c>
    </row>
    <row r="59" spans="2:22" ht="28">
      <c r="B59" s="51" t="s">
        <v>34</v>
      </c>
      <c r="G59" s="79"/>
      <c r="H59" s="89" t="str">
        <f t="shared" si="2"/>
        <v/>
      </c>
      <c r="I59" s="89"/>
      <c r="P59" s="79"/>
      <c r="Q59" s="89" t="str">
        <f t="shared" si="3"/>
        <v/>
      </c>
      <c r="U59" s="79"/>
      <c r="V59" s="1" t="str">
        <f t="shared" si="1"/>
        <v/>
      </c>
    </row>
    <row r="60" spans="2:22">
      <c r="G60" s="79"/>
      <c r="H60" s="89" t="str">
        <f t="shared" si="2"/>
        <v/>
      </c>
      <c r="I60" s="89"/>
      <c r="P60" s="79"/>
      <c r="Q60" s="89" t="str">
        <f t="shared" si="3"/>
        <v/>
      </c>
      <c r="U60" s="79"/>
      <c r="V60" s="1" t="str">
        <f t="shared" si="1"/>
        <v/>
      </c>
    </row>
    <row r="61" spans="2:22" ht="15">
      <c r="B61" s="52" t="s">
        <v>49</v>
      </c>
      <c r="G61" s="79"/>
      <c r="H61" s="89" t="str">
        <f t="shared" si="2"/>
        <v/>
      </c>
      <c r="I61" s="89"/>
      <c r="P61" s="79"/>
      <c r="Q61" s="89" t="str">
        <f t="shared" si="3"/>
        <v/>
      </c>
      <c r="U61" s="79"/>
      <c r="V61" s="1" t="str">
        <f t="shared" si="1"/>
        <v/>
      </c>
    </row>
    <row r="62" spans="2:22">
      <c r="G62" s="79"/>
      <c r="H62" s="89" t="str">
        <f t="shared" si="2"/>
        <v/>
      </c>
      <c r="I62" s="89"/>
      <c r="P62" s="79"/>
      <c r="Q62" s="89" t="str">
        <f t="shared" si="3"/>
        <v/>
      </c>
      <c r="U62" s="79"/>
      <c r="V62" s="1" t="str">
        <f t="shared" si="1"/>
        <v/>
      </c>
    </row>
    <row r="63" spans="2:22">
      <c r="B63" s="53" t="s">
        <v>35</v>
      </c>
      <c r="D63" s="56" t="s">
        <v>77</v>
      </c>
      <c r="E63" s="57" t="s">
        <v>62</v>
      </c>
      <c r="F63" s="57" t="s">
        <v>59</v>
      </c>
      <c r="G63" s="87"/>
      <c r="H63" s="89" t="str">
        <f t="shared" si="2"/>
        <v/>
      </c>
      <c r="I63" s="89"/>
      <c r="J63" s="58" t="s">
        <v>78</v>
      </c>
      <c r="K63" s="59" t="s">
        <v>79</v>
      </c>
      <c r="L63" s="59" t="s">
        <v>63</v>
      </c>
      <c r="M63" s="59" t="s">
        <v>64</v>
      </c>
      <c r="N63" s="60" t="s">
        <v>80</v>
      </c>
      <c r="O63" s="59" t="s">
        <v>65</v>
      </c>
      <c r="P63" s="82"/>
      <c r="Q63" s="89" t="str">
        <f t="shared" si="3"/>
        <v/>
      </c>
      <c r="S63" s="58" t="s">
        <v>66</v>
      </c>
      <c r="T63" s="59" t="s">
        <v>91</v>
      </c>
      <c r="U63" s="93"/>
      <c r="V63" s="1" t="str">
        <f t="shared" si="1"/>
        <v/>
      </c>
    </row>
    <row r="64" spans="2:22">
      <c r="B64" s="54" t="s">
        <v>36</v>
      </c>
      <c r="D64" s="56" t="s">
        <v>77</v>
      </c>
      <c r="E64" s="57" t="s">
        <v>62</v>
      </c>
      <c r="F64" s="57" t="s">
        <v>59</v>
      </c>
      <c r="G64" s="87"/>
      <c r="H64" s="89" t="str">
        <f t="shared" si="2"/>
        <v/>
      </c>
      <c r="I64" s="89"/>
      <c r="J64" s="58" t="s">
        <v>78</v>
      </c>
      <c r="K64" s="59" t="s">
        <v>79</v>
      </c>
      <c r="L64" s="59" t="s">
        <v>63</v>
      </c>
      <c r="M64" s="59" t="s">
        <v>64</v>
      </c>
      <c r="N64" s="60" t="s">
        <v>80</v>
      </c>
      <c r="O64" s="59" t="s">
        <v>65</v>
      </c>
      <c r="P64" s="82"/>
      <c r="Q64" s="89" t="str">
        <f t="shared" si="3"/>
        <v/>
      </c>
      <c r="S64" s="58" t="s">
        <v>66</v>
      </c>
      <c r="T64" s="59" t="s">
        <v>91</v>
      </c>
      <c r="U64" s="93"/>
      <c r="V64" s="1" t="str">
        <f t="shared" si="1"/>
        <v/>
      </c>
    </row>
    <row r="65" spans="2:22">
      <c r="B65" s="54" t="s">
        <v>37</v>
      </c>
      <c r="D65" s="56" t="s">
        <v>77</v>
      </c>
      <c r="E65" s="57" t="s">
        <v>62</v>
      </c>
      <c r="F65" s="57" t="s">
        <v>59</v>
      </c>
      <c r="G65" s="87"/>
      <c r="H65" s="89" t="str">
        <f t="shared" si="2"/>
        <v/>
      </c>
      <c r="I65" s="89"/>
      <c r="J65" s="58" t="s">
        <v>78</v>
      </c>
      <c r="K65" s="59" t="s">
        <v>79</v>
      </c>
      <c r="L65" s="59" t="s">
        <v>63</v>
      </c>
      <c r="M65" s="59" t="s">
        <v>64</v>
      </c>
      <c r="N65" s="60" t="s">
        <v>80</v>
      </c>
      <c r="O65" s="59" t="s">
        <v>65</v>
      </c>
      <c r="P65" s="82"/>
      <c r="Q65" s="89" t="str">
        <f t="shared" si="3"/>
        <v/>
      </c>
      <c r="S65" s="58" t="s">
        <v>66</v>
      </c>
      <c r="T65" s="59" t="s">
        <v>91</v>
      </c>
      <c r="U65" s="93"/>
      <c r="V65" s="1" t="str">
        <f t="shared" si="1"/>
        <v/>
      </c>
    </row>
    <row r="66" spans="2:22">
      <c r="B66" s="55" t="s">
        <v>38</v>
      </c>
      <c r="D66" s="56" t="s">
        <v>77</v>
      </c>
      <c r="E66" s="57" t="s">
        <v>62</v>
      </c>
      <c r="F66" s="57" t="s">
        <v>59</v>
      </c>
      <c r="G66" s="87"/>
      <c r="H66" s="89" t="str">
        <f t="shared" si="2"/>
        <v/>
      </c>
      <c r="I66" s="89"/>
      <c r="J66" s="58" t="s">
        <v>78</v>
      </c>
      <c r="K66" s="59" t="s">
        <v>79</v>
      </c>
      <c r="L66" s="59" t="s">
        <v>63</v>
      </c>
      <c r="M66" s="59" t="s">
        <v>64</v>
      </c>
      <c r="N66" s="60" t="s">
        <v>80</v>
      </c>
      <c r="O66" s="59" t="s">
        <v>65</v>
      </c>
      <c r="P66" s="82"/>
      <c r="Q66" s="89" t="str">
        <f t="shared" si="3"/>
        <v/>
      </c>
      <c r="S66" s="58" t="s">
        <v>66</v>
      </c>
      <c r="T66" s="59" t="s">
        <v>91</v>
      </c>
      <c r="U66" s="93"/>
      <c r="V66" s="1" t="str">
        <f t="shared" si="1"/>
        <v/>
      </c>
    </row>
    <row r="67" spans="2:22" s="14" customFormat="1">
      <c r="B67" s="12"/>
      <c r="D67" s="12"/>
      <c r="E67" s="12"/>
      <c r="F67" s="12"/>
      <c r="G67" s="84"/>
      <c r="H67" s="89" t="str">
        <f t="shared" si="2"/>
        <v/>
      </c>
      <c r="P67" s="78"/>
      <c r="Q67" s="89" t="str">
        <f t="shared" si="3"/>
        <v/>
      </c>
      <c r="U67" s="78"/>
      <c r="V67" s="1" t="str">
        <f t="shared" si="1"/>
        <v/>
      </c>
    </row>
    <row r="68" spans="2:22">
      <c r="G68" s="79"/>
      <c r="H68" s="89" t="str">
        <f t="shared" si="2"/>
        <v/>
      </c>
      <c r="I68" s="89"/>
      <c r="P68" s="79"/>
      <c r="Q68" s="89" t="str">
        <f t="shared" si="3"/>
        <v/>
      </c>
      <c r="U68" s="79"/>
      <c r="V68" s="1" t="str">
        <f t="shared" si="1"/>
        <v/>
      </c>
    </row>
    <row r="69" spans="2:22" ht="30">
      <c r="B69" s="52" t="s">
        <v>39</v>
      </c>
      <c r="G69" s="79"/>
      <c r="H69" s="89" t="str">
        <f t="shared" si="2"/>
        <v/>
      </c>
      <c r="I69" s="89"/>
      <c r="P69" s="79"/>
      <c r="Q69" s="89" t="str">
        <f t="shared" si="3"/>
        <v/>
      </c>
      <c r="U69" s="79"/>
      <c r="V69" s="1" t="str">
        <f t="shared" si="1"/>
        <v/>
      </c>
    </row>
    <row r="70" spans="2:22">
      <c r="G70" s="79"/>
      <c r="H70" s="89" t="str">
        <f t="shared" si="2"/>
        <v/>
      </c>
      <c r="I70" s="89"/>
      <c r="P70" s="79"/>
      <c r="Q70" s="89" t="str">
        <f t="shared" si="3"/>
        <v/>
      </c>
      <c r="U70" s="79"/>
      <c r="V70" s="1" t="str">
        <f t="shared" si="1"/>
        <v/>
      </c>
    </row>
    <row r="71" spans="2:22">
      <c r="B71" s="53" t="s">
        <v>40</v>
      </c>
      <c r="D71" s="56" t="s">
        <v>77</v>
      </c>
      <c r="E71" s="57" t="s">
        <v>62</v>
      </c>
      <c r="F71" s="57" t="s">
        <v>59</v>
      </c>
      <c r="G71" s="87"/>
      <c r="H71" s="89" t="str">
        <f t="shared" si="2"/>
        <v/>
      </c>
      <c r="I71" s="89"/>
      <c r="J71" s="58" t="s">
        <v>78</v>
      </c>
      <c r="K71" s="59" t="s">
        <v>79</v>
      </c>
      <c r="L71" s="59" t="s">
        <v>63</v>
      </c>
      <c r="M71" s="59" t="s">
        <v>64</v>
      </c>
      <c r="N71" s="60" t="s">
        <v>80</v>
      </c>
      <c r="O71" s="59" t="s">
        <v>65</v>
      </c>
      <c r="P71" s="82"/>
      <c r="Q71" s="89" t="str">
        <f t="shared" si="3"/>
        <v/>
      </c>
      <c r="S71" s="58" t="s">
        <v>66</v>
      </c>
      <c r="T71" s="59" t="s">
        <v>91</v>
      </c>
      <c r="U71" s="93"/>
      <c r="V71" s="1" t="str">
        <f t="shared" si="1"/>
        <v/>
      </c>
    </row>
    <row r="72" spans="2:22">
      <c r="B72" s="54" t="s">
        <v>41</v>
      </c>
      <c r="D72" s="56" t="s">
        <v>77</v>
      </c>
      <c r="E72" s="57" t="s">
        <v>62</v>
      </c>
      <c r="F72" s="57" t="s">
        <v>59</v>
      </c>
      <c r="G72" s="87"/>
      <c r="H72" s="89" t="str">
        <f t="shared" si="2"/>
        <v/>
      </c>
      <c r="I72" s="89"/>
      <c r="J72" s="58" t="s">
        <v>78</v>
      </c>
      <c r="K72" s="59" t="s">
        <v>79</v>
      </c>
      <c r="L72" s="59" t="s">
        <v>63</v>
      </c>
      <c r="M72" s="59" t="s">
        <v>64</v>
      </c>
      <c r="N72" s="60" t="s">
        <v>80</v>
      </c>
      <c r="O72" s="59" t="s">
        <v>65</v>
      </c>
      <c r="P72" s="82"/>
      <c r="Q72" s="89" t="str">
        <f t="shared" si="3"/>
        <v/>
      </c>
      <c r="S72" s="58" t="s">
        <v>66</v>
      </c>
      <c r="T72" s="59" t="s">
        <v>91</v>
      </c>
      <c r="U72" s="93"/>
      <c r="V72" s="1" t="str">
        <f t="shared" si="1"/>
        <v/>
      </c>
    </row>
    <row r="73" spans="2:22">
      <c r="B73" s="54" t="s">
        <v>42</v>
      </c>
      <c r="D73" s="56" t="s">
        <v>77</v>
      </c>
      <c r="E73" s="57" t="s">
        <v>62</v>
      </c>
      <c r="F73" s="57" t="s">
        <v>59</v>
      </c>
      <c r="G73" s="87"/>
      <c r="H73" s="89" t="str">
        <f t="shared" si="2"/>
        <v/>
      </c>
      <c r="I73" s="89"/>
      <c r="J73" s="58" t="s">
        <v>78</v>
      </c>
      <c r="K73" s="59" t="s">
        <v>79</v>
      </c>
      <c r="L73" s="59" t="s">
        <v>63</v>
      </c>
      <c r="M73" s="59" t="s">
        <v>64</v>
      </c>
      <c r="N73" s="60" t="s">
        <v>80</v>
      </c>
      <c r="O73" s="59" t="s">
        <v>65</v>
      </c>
      <c r="P73" s="82"/>
      <c r="Q73" s="89" t="str">
        <f t="shared" si="3"/>
        <v/>
      </c>
      <c r="S73" s="58" t="s">
        <v>66</v>
      </c>
      <c r="T73" s="59" t="s">
        <v>91</v>
      </c>
      <c r="U73" s="93"/>
      <c r="V73" s="1" t="str">
        <f t="shared" si="1"/>
        <v/>
      </c>
    </row>
    <row r="74" spans="2:22">
      <c r="B74" s="55" t="s">
        <v>43</v>
      </c>
      <c r="D74" s="56" t="s">
        <v>77</v>
      </c>
      <c r="E74" s="57" t="s">
        <v>62</v>
      </c>
      <c r="F74" s="57" t="s">
        <v>59</v>
      </c>
      <c r="G74" s="87"/>
      <c r="H74" s="89" t="str">
        <f t="shared" si="2"/>
        <v/>
      </c>
      <c r="I74" s="89"/>
      <c r="J74" s="58" t="s">
        <v>78</v>
      </c>
      <c r="K74" s="59" t="s">
        <v>79</v>
      </c>
      <c r="L74" s="59" t="s">
        <v>63</v>
      </c>
      <c r="M74" s="59" t="s">
        <v>64</v>
      </c>
      <c r="N74" s="60" t="s">
        <v>80</v>
      </c>
      <c r="O74" s="59" t="s">
        <v>65</v>
      </c>
      <c r="P74" s="82"/>
      <c r="Q74" s="89" t="str">
        <f t="shared" si="3"/>
        <v/>
      </c>
      <c r="S74" s="58" t="s">
        <v>66</v>
      </c>
      <c r="T74" s="59" t="s">
        <v>91</v>
      </c>
      <c r="U74" s="93"/>
      <c r="V74" s="1" t="str">
        <f t="shared" ref="V74:V90" si="4">IF(U74="Low",1,IF(U74="Moderate",2,IF(U74="Strong",3,IF(U74="",""))))</f>
        <v/>
      </c>
    </row>
    <row r="75" spans="2:22" s="14" customFormat="1">
      <c r="B75" s="12"/>
      <c r="D75" s="12"/>
      <c r="E75" s="12"/>
      <c r="F75" s="12"/>
      <c r="G75" s="84"/>
      <c r="H75" s="89" t="str">
        <f t="shared" ref="H75:H90" si="5">IF(G75="Very Low",1,IF(G75="Low",2,IF(G75="High",3,IF(G75="Very High",4,IF(G75="","")))))</f>
        <v/>
      </c>
      <c r="P75" s="78"/>
      <c r="Q75" s="89" t="str">
        <f t="shared" si="3"/>
        <v/>
      </c>
      <c r="U75" s="78"/>
      <c r="V75" s="1" t="str">
        <f t="shared" si="4"/>
        <v/>
      </c>
    </row>
    <row r="76" spans="2:22">
      <c r="G76" s="79"/>
      <c r="H76" s="89" t="str">
        <f t="shared" si="5"/>
        <v/>
      </c>
      <c r="I76" s="89"/>
      <c r="P76" s="79"/>
      <c r="Q76" s="89" t="str">
        <f t="shared" si="3"/>
        <v/>
      </c>
      <c r="U76" s="79"/>
      <c r="V76" s="1" t="str">
        <f t="shared" si="4"/>
        <v/>
      </c>
    </row>
    <row r="77" spans="2:22" ht="28">
      <c r="B77" s="61" t="s">
        <v>48</v>
      </c>
      <c r="G77" s="79"/>
      <c r="H77" s="89" t="str">
        <f t="shared" si="5"/>
        <v/>
      </c>
      <c r="I77" s="89"/>
      <c r="P77" s="79"/>
      <c r="Q77" s="89" t="str">
        <f t="shared" si="3"/>
        <v/>
      </c>
      <c r="U77" s="79"/>
      <c r="V77" s="1" t="str">
        <f t="shared" si="4"/>
        <v/>
      </c>
    </row>
    <row r="78" spans="2:22">
      <c r="G78" s="79"/>
      <c r="H78" s="89" t="str">
        <f t="shared" si="5"/>
        <v/>
      </c>
      <c r="I78" s="89"/>
      <c r="P78" s="79"/>
      <c r="Q78" s="89" t="str">
        <f t="shared" si="3"/>
        <v/>
      </c>
      <c r="U78" s="79"/>
      <c r="V78" s="1" t="str">
        <f t="shared" si="4"/>
        <v/>
      </c>
    </row>
    <row r="79" spans="2:22" ht="15">
      <c r="B79" s="62" t="s">
        <v>99</v>
      </c>
      <c r="G79" s="79"/>
      <c r="H79" s="89" t="str">
        <f t="shared" si="5"/>
        <v/>
      </c>
      <c r="I79" s="89"/>
      <c r="P79" s="79"/>
      <c r="Q79" s="89" t="str">
        <f t="shared" si="3"/>
        <v/>
      </c>
      <c r="U79" s="79"/>
      <c r="V79" s="1" t="str">
        <f t="shared" si="4"/>
        <v/>
      </c>
    </row>
    <row r="80" spans="2:22">
      <c r="G80" s="79"/>
      <c r="H80" s="89" t="str">
        <f t="shared" si="5"/>
        <v/>
      </c>
      <c r="I80" s="89"/>
      <c r="P80" s="79"/>
      <c r="Q80" s="89" t="str">
        <f t="shared" si="3"/>
        <v/>
      </c>
      <c r="U80" s="79"/>
      <c r="V80" s="1" t="str">
        <f t="shared" si="4"/>
        <v/>
      </c>
    </row>
    <row r="81" spans="2:22">
      <c r="B81" s="63" t="s">
        <v>27</v>
      </c>
      <c r="D81" s="68" t="s">
        <v>77</v>
      </c>
      <c r="E81" s="69" t="s">
        <v>62</v>
      </c>
      <c r="F81" s="69" t="s">
        <v>59</v>
      </c>
      <c r="G81" s="88"/>
      <c r="H81" s="89" t="str">
        <f t="shared" si="5"/>
        <v/>
      </c>
      <c r="I81" s="89"/>
      <c r="J81" s="70" t="s">
        <v>78</v>
      </c>
      <c r="K81" s="71" t="s">
        <v>79</v>
      </c>
      <c r="L81" s="71" t="s">
        <v>63</v>
      </c>
      <c r="M81" s="71" t="s">
        <v>64</v>
      </c>
      <c r="N81" s="72" t="s">
        <v>80</v>
      </c>
      <c r="O81" s="71" t="s">
        <v>65</v>
      </c>
      <c r="P81" s="83"/>
      <c r="Q81" s="89" t="str">
        <f t="shared" si="3"/>
        <v/>
      </c>
      <c r="S81" s="70" t="s">
        <v>66</v>
      </c>
      <c r="T81" s="71" t="s">
        <v>91</v>
      </c>
      <c r="U81" s="94"/>
      <c r="V81" s="1" t="str">
        <f t="shared" si="4"/>
        <v/>
      </c>
    </row>
    <row r="82" spans="2:22">
      <c r="B82" s="64" t="s">
        <v>44</v>
      </c>
      <c r="D82" s="68" t="s">
        <v>77</v>
      </c>
      <c r="E82" s="69" t="s">
        <v>62</v>
      </c>
      <c r="F82" s="69" t="s">
        <v>59</v>
      </c>
      <c r="G82" s="88"/>
      <c r="H82" s="89" t="str">
        <f t="shared" si="5"/>
        <v/>
      </c>
      <c r="I82" s="89"/>
      <c r="J82" s="70" t="s">
        <v>78</v>
      </c>
      <c r="K82" s="71" t="s">
        <v>79</v>
      </c>
      <c r="L82" s="71" t="s">
        <v>63</v>
      </c>
      <c r="M82" s="71" t="s">
        <v>64</v>
      </c>
      <c r="N82" s="72" t="s">
        <v>80</v>
      </c>
      <c r="O82" s="71" t="s">
        <v>65</v>
      </c>
      <c r="P82" s="83"/>
      <c r="Q82" s="89" t="str">
        <f t="shared" si="3"/>
        <v/>
      </c>
      <c r="S82" s="70" t="s">
        <v>66</v>
      </c>
      <c r="T82" s="71" t="s">
        <v>91</v>
      </c>
      <c r="U82" s="94"/>
      <c r="V82" s="1" t="str">
        <f t="shared" si="4"/>
        <v/>
      </c>
    </row>
    <row r="83" spans="2:22">
      <c r="B83" s="64" t="s">
        <v>14</v>
      </c>
      <c r="D83" s="68" t="s">
        <v>77</v>
      </c>
      <c r="E83" s="69" t="s">
        <v>62</v>
      </c>
      <c r="F83" s="69" t="s">
        <v>59</v>
      </c>
      <c r="G83" s="88"/>
      <c r="H83" s="89" t="str">
        <f t="shared" si="5"/>
        <v/>
      </c>
      <c r="I83" s="89"/>
      <c r="J83" s="70" t="s">
        <v>78</v>
      </c>
      <c r="K83" s="71" t="s">
        <v>79</v>
      </c>
      <c r="L83" s="71" t="s">
        <v>63</v>
      </c>
      <c r="M83" s="71" t="s">
        <v>64</v>
      </c>
      <c r="N83" s="72" t="s">
        <v>80</v>
      </c>
      <c r="O83" s="71" t="s">
        <v>65</v>
      </c>
      <c r="P83" s="83"/>
      <c r="Q83" s="89" t="str">
        <f t="shared" si="3"/>
        <v/>
      </c>
      <c r="S83" s="70" t="s">
        <v>66</v>
      </c>
      <c r="T83" s="71" t="s">
        <v>91</v>
      </c>
      <c r="U83" s="94"/>
      <c r="V83" s="1" t="str">
        <f t="shared" si="4"/>
        <v/>
      </c>
    </row>
    <row r="84" spans="2:22">
      <c r="B84" s="64" t="s">
        <v>45</v>
      </c>
      <c r="D84" s="68" t="s">
        <v>77</v>
      </c>
      <c r="E84" s="69" t="s">
        <v>62</v>
      </c>
      <c r="F84" s="69" t="s">
        <v>59</v>
      </c>
      <c r="G84" s="88"/>
      <c r="H84" s="89" t="str">
        <f t="shared" si="5"/>
        <v/>
      </c>
      <c r="I84" s="89"/>
      <c r="J84" s="70" t="s">
        <v>78</v>
      </c>
      <c r="K84" s="71" t="s">
        <v>79</v>
      </c>
      <c r="L84" s="71" t="s">
        <v>63</v>
      </c>
      <c r="M84" s="71" t="s">
        <v>64</v>
      </c>
      <c r="N84" s="72" t="s">
        <v>80</v>
      </c>
      <c r="O84" s="71" t="s">
        <v>65</v>
      </c>
      <c r="P84" s="83"/>
      <c r="Q84" s="89" t="str">
        <f t="shared" si="3"/>
        <v/>
      </c>
      <c r="S84" s="70" t="s">
        <v>66</v>
      </c>
      <c r="T84" s="71" t="s">
        <v>91</v>
      </c>
      <c r="U84" s="94"/>
      <c r="V84" s="1" t="str">
        <f t="shared" si="4"/>
        <v/>
      </c>
    </row>
    <row r="85" spans="2:22" s="14" customFormat="1">
      <c r="B85" s="12"/>
      <c r="D85" s="12"/>
      <c r="E85" s="12"/>
      <c r="F85" s="12"/>
      <c r="G85" s="84"/>
      <c r="H85" s="89" t="str">
        <f t="shared" si="5"/>
        <v/>
      </c>
      <c r="P85" s="78"/>
      <c r="Q85" s="89" t="str">
        <f t="shared" ref="Q85:Q90" si="6">IF(P85="Very Low",1,IF(P85="Low",2,IF(P85="High",3,IF(P85="Very High",4,IF(P85="","")))))</f>
        <v/>
      </c>
      <c r="U85" s="78"/>
      <c r="V85" s="1" t="str">
        <f t="shared" si="4"/>
        <v/>
      </c>
    </row>
    <row r="86" spans="2:22">
      <c r="B86" s="66"/>
      <c r="G86" s="79"/>
      <c r="H86" s="89" t="str">
        <f t="shared" si="5"/>
        <v/>
      </c>
      <c r="I86" s="89"/>
      <c r="P86" s="79"/>
      <c r="Q86" s="89" t="str">
        <f t="shared" si="6"/>
        <v/>
      </c>
      <c r="U86" s="79"/>
      <c r="V86" s="1" t="str">
        <f t="shared" si="4"/>
        <v/>
      </c>
    </row>
    <row r="87" spans="2:22" ht="15">
      <c r="B87" s="67" t="s">
        <v>100</v>
      </c>
      <c r="G87" s="79"/>
      <c r="H87" s="89" t="str">
        <f t="shared" si="5"/>
        <v/>
      </c>
      <c r="I87" s="89"/>
      <c r="P87" s="79"/>
      <c r="Q87" s="89" t="str">
        <f t="shared" si="6"/>
        <v/>
      </c>
      <c r="U87" s="79"/>
      <c r="V87" s="1" t="str">
        <f t="shared" si="4"/>
        <v/>
      </c>
    </row>
    <row r="88" spans="2:22">
      <c r="B88" s="66"/>
      <c r="G88" s="79"/>
      <c r="H88" s="89" t="str">
        <f t="shared" si="5"/>
        <v/>
      </c>
      <c r="I88" s="89"/>
      <c r="P88" s="79"/>
      <c r="Q88" s="89" t="str">
        <f t="shared" si="6"/>
        <v/>
      </c>
      <c r="U88" s="79"/>
      <c r="V88" s="1" t="str">
        <f t="shared" si="4"/>
        <v/>
      </c>
    </row>
    <row r="89" spans="2:22" ht="16" customHeight="1">
      <c r="B89" s="64" t="s">
        <v>46</v>
      </c>
      <c r="D89" s="68" t="s">
        <v>77</v>
      </c>
      <c r="E89" s="69" t="s">
        <v>62</v>
      </c>
      <c r="F89" s="69" t="s">
        <v>59</v>
      </c>
      <c r="G89" s="88"/>
      <c r="H89" s="89" t="str">
        <f t="shared" si="5"/>
        <v/>
      </c>
      <c r="I89" s="89"/>
      <c r="J89" s="70" t="s">
        <v>78</v>
      </c>
      <c r="K89" s="71" t="s">
        <v>79</v>
      </c>
      <c r="L89" s="71" t="s">
        <v>63</v>
      </c>
      <c r="M89" s="71" t="s">
        <v>64</v>
      </c>
      <c r="N89" s="72" t="s">
        <v>80</v>
      </c>
      <c r="O89" s="71" t="s">
        <v>65</v>
      </c>
      <c r="P89" s="83"/>
      <c r="Q89" s="89" t="str">
        <f t="shared" si="6"/>
        <v/>
      </c>
      <c r="S89" s="70" t="s">
        <v>66</v>
      </c>
      <c r="T89" s="71" t="s">
        <v>91</v>
      </c>
      <c r="U89" s="94"/>
      <c r="V89" s="1" t="str">
        <f t="shared" si="4"/>
        <v/>
      </c>
    </row>
    <row r="90" spans="2:22">
      <c r="B90" s="65" t="s">
        <v>47</v>
      </c>
      <c r="D90" s="68" t="s">
        <v>77</v>
      </c>
      <c r="E90" s="69" t="s">
        <v>62</v>
      </c>
      <c r="F90" s="69" t="s">
        <v>59</v>
      </c>
      <c r="G90" s="88"/>
      <c r="H90" s="89" t="str">
        <f t="shared" si="5"/>
        <v/>
      </c>
      <c r="I90" s="89"/>
      <c r="J90" s="70" t="s">
        <v>78</v>
      </c>
      <c r="K90" s="71" t="s">
        <v>79</v>
      </c>
      <c r="L90" s="71" t="s">
        <v>63</v>
      </c>
      <c r="M90" s="71" t="s">
        <v>64</v>
      </c>
      <c r="N90" s="72" t="s">
        <v>80</v>
      </c>
      <c r="O90" s="71" t="s">
        <v>65</v>
      </c>
      <c r="P90" s="83"/>
      <c r="Q90" s="89" t="str">
        <f t="shared" si="6"/>
        <v/>
      </c>
      <c r="S90" s="70" t="s">
        <v>66</v>
      </c>
      <c r="T90" s="71" t="s">
        <v>91</v>
      </c>
      <c r="U90" s="94"/>
      <c r="V90" s="1" t="str">
        <f t="shared" si="4"/>
        <v/>
      </c>
    </row>
    <row r="91" spans="2:22" s="14" customFormat="1">
      <c r="B91" s="12"/>
      <c r="D91" s="12"/>
      <c r="E91" s="12"/>
      <c r="F91" s="12"/>
      <c r="G91" s="15"/>
      <c r="H91" s="89"/>
    </row>
  </sheetData>
  <mergeCells count="1">
    <mergeCell ref="B2:B3"/>
  </mergeCells>
  <phoneticPr fontId="1" type="noConversion"/>
  <conditionalFormatting sqref="P9:P15 U9:U15 G9:G15">
    <cfRule type="containsText" dxfId="257" priority="124" operator="containsText" text="very high">
      <formula>NOT(ISERROR(SEARCH("very high",G9)))</formula>
    </cfRule>
    <cfRule type="containsText" dxfId="256" priority="125" operator="containsText" text="very low">
      <formula>NOT(ISERROR(SEARCH("very low",G9)))</formula>
    </cfRule>
    <cfRule type="containsText" dxfId="255" priority="126" operator="containsText" text="low">
      <formula>NOT(ISERROR(SEARCH("low",G9)))</formula>
    </cfRule>
    <cfRule type="containsText" dxfId="254" priority="127" operator="containsText" text="High">
      <formula>NOT(ISERROR(SEARCH("High",G9)))</formula>
    </cfRule>
  </conditionalFormatting>
  <conditionalFormatting sqref="G3">
    <cfRule type="containsText" dxfId="253" priority="112" operator="containsText" text="very high">
      <formula>NOT(ISERROR(SEARCH("very high",G3)))</formula>
    </cfRule>
    <cfRule type="containsText" dxfId="252" priority="113" operator="containsText" text="very low">
      <formula>NOT(ISERROR(SEARCH("very low",G3)))</formula>
    </cfRule>
    <cfRule type="containsText" dxfId="251" priority="114" operator="containsText" text="low">
      <formula>NOT(ISERROR(SEARCH("low",G3)))</formula>
    </cfRule>
    <cfRule type="containsText" dxfId="250" priority="115" operator="containsText" text="High">
      <formula>NOT(ISERROR(SEARCH("High",G3)))</formula>
    </cfRule>
  </conditionalFormatting>
  <conditionalFormatting sqref="P3">
    <cfRule type="containsText" dxfId="249" priority="108" operator="containsText" text="very high">
      <formula>NOT(ISERROR(SEARCH("very high",P3)))</formula>
    </cfRule>
    <cfRule type="containsText" dxfId="248" priority="109" operator="containsText" text="very low">
      <formula>NOT(ISERROR(SEARCH("very low",P3)))</formula>
    </cfRule>
    <cfRule type="containsText" dxfId="247" priority="110" operator="containsText" text="low">
      <formula>NOT(ISERROR(SEARCH("low",P3)))</formula>
    </cfRule>
    <cfRule type="containsText" dxfId="246" priority="111" operator="containsText" text="High">
      <formula>NOT(ISERROR(SEARCH("High",P3)))</formula>
    </cfRule>
  </conditionalFormatting>
  <conditionalFormatting sqref="AJ3">
    <cfRule type="containsText" dxfId="245" priority="84" operator="containsText" text="very high">
      <formula>NOT(ISERROR(SEARCH("very high",AJ3)))</formula>
    </cfRule>
    <cfRule type="containsText" dxfId="244" priority="85" operator="containsText" text="very low">
      <formula>NOT(ISERROR(SEARCH("very low",AJ3)))</formula>
    </cfRule>
    <cfRule type="containsText" dxfId="243" priority="86" operator="containsText" text="low">
      <formula>NOT(ISERROR(SEARCH("low",AJ3)))</formula>
    </cfRule>
    <cfRule type="containsText" dxfId="242" priority="87" operator="containsText" text="High">
      <formula>NOT(ISERROR(SEARCH("High",AJ3)))</formula>
    </cfRule>
  </conditionalFormatting>
  <conditionalFormatting sqref="V3">
    <cfRule type="containsText" dxfId="241" priority="104" operator="containsText" text="very high">
      <formula>NOT(ISERROR(SEARCH("very high",V3)))</formula>
    </cfRule>
    <cfRule type="containsText" dxfId="240" priority="105" operator="containsText" text="very low">
      <formula>NOT(ISERROR(SEARCH("very low",V3)))</formula>
    </cfRule>
    <cfRule type="containsText" dxfId="239" priority="106" operator="containsText" text="low">
      <formula>NOT(ISERROR(SEARCH("low",V3)))</formula>
    </cfRule>
    <cfRule type="containsText" dxfId="238" priority="107" operator="containsText" text="High">
      <formula>NOT(ISERROR(SEARCH("High",V3)))</formula>
    </cfRule>
  </conditionalFormatting>
  <conditionalFormatting sqref="AB9">
    <cfRule type="containsText" dxfId="237" priority="100" operator="containsText" text="very high">
      <formula>NOT(ISERROR(SEARCH("very high",AB9)))</formula>
    </cfRule>
    <cfRule type="containsText" dxfId="236" priority="101" operator="containsText" text="very low">
      <formula>NOT(ISERROR(SEARCH("very low",AB9)))</formula>
    </cfRule>
    <cfRule type="containsText" dxfId="235" priority="102" operator="containsText" text="low">
      <formula>NOT(ISERROR(SEARCH("low",AB9)))</formula>
    </cfRule>
    <cfRule type="containsText" dxfId="234" priority="103" operator="containsText" text="High">
      <formula>NOT(ISERROR(SEARCH("High",AB9)))</formula>
    </cfRule>
  </conditionalFormatting>
  <conditionalFormatting sqref="AJ9">
    <cfRule type="containsText" dxfId="233" priority="96" operator="containsText" text="very high">
      <formula>NOT(ISERROR(SEARCH("very high",AJ9)))</formula>
    </cfRule>
    <cfRule type="containsText" dxfId="232" priority="97" operator="containsText" text="very low">
      <formula>NOT(ISERROR(SEARCH("very low",AJ9)))</formula>
    </cfRule>
    <cfRule type="containsText" dxfId="231" priority="98" operator="containsText" text="low">
      <formula>NOT(ISERROR(SEARCH("low",AJ9)))</formula>
    </cfRule>
    <cfRule type="containsText" dxfId="230" priority="99" operator="containsText" text="High">
      <formula>NOT(ISERROR(SEARCH("High",AJ9)))</formula>
    </cfRule>
  </conditionalFormatting>
  <conditionalFormatting sqref="AN9">
    <cfRule type="containsText" dxfId="229" priority="92" operator="containsText" text="very high">
      <formula>NOT(ISERROR(SEARCH("very high",AN9)))</formula>
    </cfRule>
    <cfRule type="containsText" dxfId="228" priority="93" operator="containsText" text="very low">
      <formula>NOT(ISERROR(SEARCH("very low",AN9)))</formula>
    </cfRule>
    <cfRule type="containsText" dxfId="227" priority="94" operator="containsText" text="low">
      <formula>NOT(ISERROR(SEARCH("low",AN9)))</formula>
    </cfRule>
    <cfRule type="containsText" dxfId="226" priority="95" operator="containsText" text="High">
      <formula>NOT(ISERROR(SEARCH("High",AN9)))</formula>
    </cfRule>
  </conditionalFormatting>
  <conditionalFormatting sqref="AB3">
    <cfRule type="containsText" dxfId="225" priority="88" operator="containsText" text="very high">
      <formula>NOT(ISERROR(SEARCH("very high",AB3)))</formula>
    </cfRule>
    <cfRule type="containsText" dxfId="224" priority="89" operator="containsText" text="very low">
      <formula>NOT(ISERROR(SEARCH("very low",AB3)))</formula>
    </cfRule>
    <cfRule type="containsText" dxfId="223" priority="90" operator="containsText" text="low">
      <formula>NOT(ISERROR(SEARCH("low",AB3)))</formula>
    </cfRule>
    <cfRule type="containsText" dxfId="222" priority="91" operator="containsText" text="High">
      <formula>NOT(ISERROR(SEARCH("High",AB3)))</formula>
    </cfRule>
  </conditionalFormatting>
  <conditionalFormatting sqref="AN3">
    <cfRule type="containsText" dxfId="221" priority="80" operator="containsText" text="very high">
      <formula>NOT(ISERROR(SEARCH("very high",AN3)))</formula>
    </cfRule>
    <cfRule type="containsText" dxfId="220" priority="81" operator="containsText" text="very low">
      <formula>NOT(ISERROR(SEARCH("very low",AN3)))</formula>
    </cfRule>
    <cfRule type="containsText" dxfId="219" priority="82" operator="containsText" text="low">
      <formula>NOT(ISERROR(SEARCH("low",AN3)))</formula>
    </cfRule>
    <cfRule type="containsText" dxfId="218" priority="83" operator="containsText" text="High">
      <formula>NOT(ISERROR(SEARCH("High",AN3)))</formula>
    </cfRule>
  </conditionalFormatting>
  <conditionalFormatting sqref="G20:G23 P20:P23 U21:U23">
    <cfRule type="containsText" dxfId="217" priority="72" operator="containsText" text="very high">
      <formula>NOT(ISERROR(SEARCH("very high",G20)))</formula>
    </cfRule>
    <cfRule type="containsText" dxfId="216" priority="73" operator="containsText" text="very low">
      <formula>NOT(ISERROR(SEARCH("very low",G20)))</formula>
    </cfRule>
    <cfRule type="containsText" dxfId="215" priority="74" operator="containsText" text="low">
      <formula>NOT(ISERROR(SEARCH("low",G20)))</formula>
    </cfRule>
    <cfRule type="containsText" dxfId="214" priority="75" operator="containsText" text="High">
      <formula>NOT(ISERROR(SEARCH("High",G20)))</formula>
    </cfRule>
  </conditionalFormatting>
  <conditionalFormatting sqref="G30:G35 P30:P35">
    <cfRule type="containsText" dxfId="213" priority="68" operator="containsText" text="very high">
      <formula>NOT(ISERROR(SEARCH("very high",G30)))</formula>
    </cfRule>
    <cfRule type="containsText" dxfId="212" priority="69" operator="containsText" text="very low">
      <formula>NOT(ISERROR(SEARCH("very low",G30)))</formula>
    </cfRule>
    <cfRule type="containsText" dxfId="211" priority="70" operator="containsText" text="low">
      <formula>NOT(ISERROR(SEARCH("low",G30)))</formula>
    </cfRule>
    <cfRule type="containsText" dxfId="210" priority="71" operator="containsText" text="High">
      <formula>NOT(ISERROR(SEARCH("High",G30)))</formula>
    </cfRule>
  </conditionalFormatting>
  <conditionalFormatting sqref="G40 P40">
    <cfRule type="containsText" dxfId="209" priority="64" operator="containsText" text="very high">
      <formula>NOT(ISERROR(SEARCH("very high",G40)))</formula>
    </cfRule>
    <cfRule type="containsText" dxfId="208" priority="65" operator="containsText" text="very low">
      <formula>NOT(ISERROR(SEARCH("very low",G40)))</formula>
    </cfRule>
    <cfRule type="containsText" dxfId="207" priority="66" operator="containsText" text="low">
      <formula>NOT(ISERROR(SEARCH("low",G40)))</formula>
    </cfRule>
    <cfRule type="containsText" dxfId="206" priority="67" operator="containsText" text="High">
      <formula>NOT(ISERROR(SEARCH("High",G40)))</formula>
    </cfRule>
  </conditionalFormatting>
  <conditionalFormatting sqref="G47:G50 P47:P50">
    <cfRule type="containsText" dxfId="205" priority="60" operator="containsText" text="very high">
      <formula>NOT(ISERROR(SEARCH("very high",G47)))</formula>
    </cfRule>
    <cfRule type="containsText" dxfId="204" priority="61" operator="containsText" text="very low">
      <formula>NOT(ISERROR(SEARCH("very low",G47)))</formula>
    </cfRule>
    <cfRule type="containsText" dxfId="203" priority="62" operator="containsText" text="low">
      <formula>NOT(ISERROR(SEARCH("low",G47)))</formula>
    </cfRule>
    <cfRule type="containsText" dxfId="202" priority="63" operator="containsText" text="High">
      <formula>NOT(ISERROR(SEARCH("High",G47)))</formula>
    </cfRule>
  </conditionalFormatting>
  <conditionalFormatting sqref="G55:G56 P55:P56">
    <cfRule type="containsText" dxfId="201" priority="56" operator="containsText" text="very high">
      <formula>NOT(ISERROR(SEARCH("very high",G55)))</formula>
    </cfRule>
    <cfRule type="containsText" dxfId="200" priority="57" operator="containsText" text="very low">
      <formula>NOT(ISERROR(SEARCH("very low",G55)))</formula>
    </cfRule>
    <cfRule type="containsText" dxfId="199" priority="58" operator="containsText" text="low">
      <formula>NOT(ISERROR(SEARCH("low",G55)))</formula>
    </cfRule>
    <cfRule type="containsText" dxfId="198" priority="59" operator="containsText" text="High">
      <formula>NOT(ISERROR(SEARCH("High",G55)))</formula>
    </cfRule>
  </conditionalFormatting>
  <conditionalFormatting sqref="G63:G66 P63:P66">
    <cfRule type="containsText" dxfId="197" priority="52" operator="containsText" text="very high">
      <formula>NOT(ISERROR(SEARCH("very high",G63)))</formula>
    </cfRule>
    <cfRule type="containsText" dxfId="196" priority="53" operator="containsText" text="very low">
      <formula>NOT(ISERROR(SEARCH("very low",G63)))</formula>
    </cfRule>
    <cfRule type="containsText" dxfId="195" priority="54" operator="containsText" text="low">
      <formula>NOT(ISERROR(SEARCH("low",G63)))</formula>
    </cfRule>
    <cfRule type="containsText" dxfId="194" priority="55" operator="containsText" text="High">
      <formula>NOT(ISERROR(SEARCH("High",G63)))</formula>
    </cfRule>
  </conditionalFormatting>
  <conditionalFormatting sqref="G71:G74 P71:P74">
    <cfRule type="containsText" dxfId="193" priority="48" operator="containsText" text="very high">
      <formula>NOT(ISERROR(SEARCH("very high",G71)))</formula>
    </cfRule>
    <cfRule type="containsText" dxfId="192" priority="49" operator="containsText" text="very low">
      <formula>NOT(ISERROR(SEARCH("very low",G71)))</formula>
    </cfRule>
    <cfRule type="containsText" dxfId="191" priority="50" operator="containsText" text="low">
      <formula>NOT(ISERROR(SEARCH("low",G71)))</formula>
    </cfRule>
    <cfRule type="containsText" dxfId="190" priority="51" operator="containsText" text="High">
      <formula>NOT(ISERROR(SEARCH("High",G71)))</formula>
    </cfRule>
  </conditionalFormatting>
  <conditionalFormatting sqref="G81:G84 P81:P84">
    <cfRule type="containsText" dxfId="189" priority="44" operator="containsText" text="very high">
      <formula>NOT(ISERROR(SEARCH("very high",G81)))</formula>
    </cfRule>
    <cfRule type="containsText" dxfId="188" priority="45" operator="containsText" text="very low">
      <formula>NOT(ISERROR(SEARCH("very low",G81)))</formula>
    </cfRule>
    <cfRule type="containsText" dxfId="187" priority="46" operator="containsText" text="low">
      <formula>NOT(ISERROR(SEARCH("low",G81)))</formula>
    </cfRule>
    <cfRule type="containsText" dxfId="186" priority="47" operator="containsText" text="High">
      <formula>NOT(ISERROR(SEARCH("High",G81)))</formula>
    </cfRule>
  </conditionalFormatting>
  <conditionalFormatting sqref="G89:G90 P89:P90">
    <cfRule type="containsText" dxfId="185" priority="40" operator="containsText" text="very high">
      <formula>NOT(ISERROR(SEARCH("very high",G89)))</formula>
    </cfRule>
    <cfRule type="containsText" dxfId="184" priority="41" operator="containsText" text="very low">
      <formula>NOT(ISERROR(SEARCH("very low",G89)))</formula>
    </cfRule>
    <cfRule type="containsText" dxfId="183" priority="42" operator="containsText" text="low">
      <formula>NOT(ISERROR(SEARCH("low",G89)))</formula>
    </cfRule>
    <cfRule type="containsText" dxfId="182" priority="43" operator="containsText" text="High">
      <formula>NOT(ISERROR(SEARCH("High",G89)))</formula>
    </cfRule>
  </conditionalFormatting>
  <conditionalFormatting sqref="U20">
    <cfRule type="containsText" dxfId="181" priority="36" operator="containsText" text="very high">
      <formula>NOT(ISERROR(SEARCH("very high",U20)))</formula>
    </cfRule>
    <cfRule type="containsText" dxfId="180" priority="37" operator="containsText" text="very low">
      <formula>NOT(ISERROR(SEARCH("very low",U20)))</formula>
    </cfRule>
    <cfRule type="containsText" dxfId="179" priority="38" operator="containsText" text="low">
      <formula>NOT(ISERROR(SEARCH("low",U20)))</formula>
    </cfRule>
    <cfRule type="containsText" dxfId="178" priority="39" operator="containsText" text="High">
      <formula>NOT(ISERROR(SEARCH("High",U20)))</formula>
    </cfRule>
  </conditionalFormatting>
  <conditionalFormatting sqref="U30:U35">
    <cfRule type="containsText" dxfId="177" priority="32" operator="containsText" text="very high">
      <formula>NOT(ISERROR(SEARCH("very high",U30)))</formula>
    </cfRule>
    <cfRule type="containsText" dxfId="176" priority="33" operator="containsText" text="very low">
      <formula>NOT(ISERROR(SEARCH("very low",U30)))</formula>
    </cfRule>
    <cfRule type="containsText" dxfId="175" priority="34" operator="containsText" text="low">
      <formula>NOT(ISERROR(SEARCH("low",U30)))</formula>
    </cfRule>
    <cfRule type="containsText" dxfId="174" priority="35" operator="containsText" text="High">
      <formula>NOT(ISERROR(SEARCH("High",U30)))</formula>
    </cfRule>
  </conditionalFormatting>
  <conditionalFormatting sqref="U40">
    <cfRule type="containsText" dxfId="173" priority="28" operator="containsText" text="very high">
      <formula>NOT(ISERROR(SEARCH("very high",U40)))</formula>
    </cfRule>
    <cfRule type="containsText" dxfId="172" priority="29" operator="containsText" text="very low">
      <formula>NOT(ISERROR(SEARCH("very low",U40)))</formula>
    </cfRule>
    <cfRule type="containsText" dxfId="171" priority="30" operator="containsText" text="low">
      <formula>NOT(ISERROR(SEARCH("low",U40)))</formula>
    </cfRule>
    <cfRule type="containsText" dxfId="170" priority="31" operator="containsText" text="High">
      <formula>NOT(ISERROR(SEARCH("High",U40)))</formula>
    </cfRule>
  </conditionalFormatting>
  <conditionalFormatting sqref="U47:U50">
    <cfRule type="containsText" dxfId="169" priority="24" operator="containsText" text="very high">
      <formula>NOT(ISERROR(SEARCH("very high",U47)))</formula>
    </cfRule>
    <cfRule type="containsText" dxfId="168" priority="25" operator="containsText" text="very low">
      <formula>NOT(ISERROR(SEARCH("very low",U47)))</formula>
    </cfRule>
    <cfRule type="containsText" dxfId="167" priority="26" operator="containsText" text="low">
      <formula>NOT(ISERROR(SEARCH("low",U47)))</formula>
    </cfRule>
    <cfRule type="containsText" dxfId="166" priority="27" operator="containsText" text="High">
      <formula>NOT(ISERROR(SEARCH("High",U47)))</formula>
    </cfRule>
  </conditionalFormatting>
  <conditionalFormatting sqref="U55:U56">
    <cfRule type="containsText" dxfId="165" priority="20" operator="containsText" text="very high">
      <formula>NOT(ISERROR(SEARCH("very high",U55)))</formula>
    </cfRule>
    <cfRule type="containsText" dxfId="164" priority="21" operator="containsText" text="very low">
      <formula>NOT(ISERROR(SEARCH("very low",U55)))</formula>
    </cfRule>
    <cfRule type="containsText" dxfId="163" priority="22" operator="containsText" text="low">
      <formula>NOT(ISERROR(SEARCH("low",U55)))</formula>
    </cfRule>
    <cfRule type="containsText" dxfId="162" priority="23" operator="containsText" text="High">
      <formula>NOT(ISERROR(SEARCH("High",U55)))</formula>
    </cfRule>
  </conditionalFormatting>
  <conditionalFormatting sqref="U63:U66">
    <cfRule type="containsText" dxfId="161" priority="16" operator="containsText" text="very high">
      <formula>NOT(ISERROR(SEARCH("very high",U63)))</formula>
    </cfRule>
    <cfRule type="containsText" dxfId="160" priority="17" operator="containsText" text="very low">
      <formula>NOT(ISERROR(SEARCH("very low",U63)))</formula>
    </cfRule>
    <cfRule type="containsText" dxfId="159" priority="18" operator="containsText" text="low">
      <formula>NOT(ISERROR(SEARCH("low",U63)))</formula>
    </cfRule>
    <cfRule type="containsText" dxfId="158" priority="19" operator="containsText" text="High">
      <formula>NOT(ISERROR(SEARCH("High",U63)))</formula>
    </cfRule>
  </conditionalFormatting>
  <conditionalFormatting sqref="U71:U74">
    <cfRule type="containsText" dxfId="157" priority="12" operator="containsText" text="very high">
      <formula>NOT(ISERROR(SEARCH("very high",U71)))</formula>
    </cfRule>
    <cfRule type="containsText" dxfId="156" priority="13" operator="containsText" text="very low">
      <formula>NOT(ISERROR(SEARCH("very low",U71)))</formula>
    </cfRule>
    <cfRule type="containsText" dxfId="155" priority="14" operator="containsText" text="low">
      <formula>NOT(ISERROR(SEARCH("low",U71)))</formula>
    </cfRule>
    <cfRule type="containsText" dxfId="154" priority="15" operator="containsText" text="High">
      <formula>NOT(ISERROR(SEARCH("High",U71)))</formula>
    </cfRule>
  </conditionalFormatting>
  <conditionalFormatting sqref="U81:U84">
    <cfRule type="containsText" dxfId="153" priority="8" operator="containsText" text="very high">
      <formula>NOT(ISERROR(SEARCH("very high",U81)))</formula>
    </cfRule>
    <cfRule type="containsText" dxfId="152" priority="9" operator="containsText" text="very low">
      <formula>NOT(ISERROR(SEARCH("very low",U81)))</formula>
    </cfRule>
    <cfRule type="containsText" dxfId="151" priority="10" operator="containsText" text="low">
      <formula>NOT(ISERROR(SEARCH("low",U81)))</formula>
    </cfRule>
    <cfRule type="containsText" dxfId="150" priority="11" operator="containsText" text="High">
      <formula>NOT(ISERROR(SEARCH("High",U81)))</formula>
    </cfRule>
  </conditionalFormatting>
  <conditionalFormatting sqref="U89:U90">
    <cfRule type="containsText" dxfId="149" priority="4" operator="containsText" text="very high">
      <formula>NOT(ISERROR(SEARCH("very high",U89)))</formula>
    </cfRule>
    <cfRule type="containsText" dxfId="148" priority="5" operator="containsText" text="very low">
      <formula>NOT(ISERROR(SEARCH("very low",U89)))</formula>
    </cfRule>
    <cfRule type="containsText" dxfId="147" priority="6" operator="containsText" text="low">
      <formula>NOT(ISERROR(SEARCH("low",U89)))</formula>
    </cfRule>
    <cfRule type="containsText" dxfId="146" priority="7" operator="containsText" text="High">
      <formula>NOT(ISERROR(SEARCH("High",U89)))</formula>
    </cfRule>
  </conditionalFormatting>
  <conditionalFormatting sqref="U9:U90">
    <cfRule type="containsText" dxfId="145" priority="1" operator="containsText" text="Strong">
      <formula>NOT(ISERROR(SEARCH("Strong",U9)))</formula>
    </cfRule>
    <cfRule type="containsText" dxfId="144" priority="2" operator="containsText" text="Moderate">
      <formula>NOT(ISERROR(SEARCH("Moderate",U9)))</formula>
    </cfRule>
    <cfRule type="containsText" dxfId="143" priority="3" operator="containsText" text="Low">
      <formula>NOT(ISERROR(SEARCH("Low",U9)))</formula>
    </cfRule>
  </conditionalFormatting>
  <pageMargins left="0.75" right="0.75" top="1" bottom="1" header="0.5" footer="0.5"/>
  <pageSetup paperSize="9" orientation="landscape" horizontalDpi="4294967292" verticalDpi="4294967292"/>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BACKGROUND!$C$3:$C$7</xm:f>
          </x14:formula1>
          <xm:sqref>G63:G66 G71:G74 P9:P15 AB9 AJ9 AN3 AN9 AB3 AJ3 G20:G23 P81:P84 P20:P23 G9:G15 P30:P35 G30:G35 P40 G40 P71:P74 P47:P50 G47:G50 G89:G90 G55:G56 P89:P90 P55:P56 G81:G84 P63:P66</xm:sqref>
        </x14:dataValidation>
        <x14:dataValidation type="list" allowBlank="1" showInputMessage="1" showErrorMessage="1">
          <x14:formula1>
            <xm:f>BACKGROUND!$C$12:$C$14</xm:f>
          </x14:formula1>
          <xm:sqref>U9:U15 U89:U90 U30:U35 U40 U47:U50 U55:U56 U63:U66 U71:U74 U81:U84 U20:U23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2:K62"/>
  <sheetViews>
    <sheetView showGridLines="0" workbookViewId="0">
      <selection activeCell="M13" sqref="M13"/>
    </sheetView>
  </sheetViews>
  <sheetFormatPr baseColWidth="10" defaultRowHeight="15" x14ac:dyDescent="0"/>
  <cols>
    <col min="1" max="1" width="2.33203125" style="1" customWidth="1"/>
    <col min="2" max="2" width="60" style="1" customWidth="1"/>
    <col min="3" max="3" width="2.33203125" style="1" customWidth="1"/>
    <col min="5" max="5" width="10.83203125" hidden="1" customWidth="1"/>
    <col min="7" max="8" width="10.83203125" hidden="1" customWidth="1"/>
    <col min="11" max="11" width="10.83203125" hidden="1" customWidth="1"/>
  </cols>
  <sheetData>
    <row r="2" spans="1:11">
      <c r="B2" s="352" t="s">
        <v>101</v>
      </c>
      <c r="D2" s="257" t="s">
        <v>0</v>
      </c>
      <c r="E2" s="257"/>
      <c r="F2" s="257" t="s">
        <v>61</v>
      </c>
      <c r="G2" s="257"/>
      <c r="H2" s="257" t="s">
        <v>154</v>
      </c>
      <c r="I2" s="257" t="s">
        <v>60</v>
      </c>
      <c r="J2" s="257" t="s">
        <v>97</v>
      </c>
    </row>
    <row r="3" spans="1:11">
      <c r="B3" s="353"/>
      <c r="D3" s="258"/>
      <c r="E3" s="258"/>
      <c r="F3" s="258"/>
      <c r="G3" s="258"/>
      <c r="H3" s="258"/>
      <c r="I3" s="258"/>
      <c r="J3" s="258"/>
    </row>
    <row r="4" spans="1:11" ht="16" thickBot="1"/>
    <row r="5" spans="1:11" ht="30" thickTop="1" thickBot="1">
      <c r="A5" s="3"/>
      <c r="B5" s="5" t="s">
        <v>15</v>
      </c>
      <c r="C5" s="6"/>
      <c r="D5" s="99" t="e">
        <f>IF(E5&lt;0.1,"N/A",IF(E5&lt;1.1,"Very Low",IF(E5&lt;2.1,"Low",IF(E5&lt;3.1,"High",IF(E5&lt;4.1,"Very High")))))</f>
        <v>#DIV/0!</v>
      </c>
      <c r="E5" s="100" t="e">
        <f>AVERAGE(E6,E14)</f>
        <v>#DIV/0!</v>
      </c>
      <c r="F5" s="100" t="e">
        <f>IF(G5&lt;0.1,"N/A",IF(G5&lt;1.1,"Very Low",IF(G5&lt;2.1,"Low",IF(G5&lt;3.1,"High",IF(G5&lt;4.1,"Very High")))))</f>
        <v>#DIV/0!</v>
      </c>
      <c r="G5" s="100" t="e">
        <f>AVERAGE(G6,G14)</f>
        <v>#DIV/0!</v>
      </c>
      <c r="H5" s="100" t="e">
        <f>AVERAGE(H6,H14)</f>
        <v>#DIV/0!</v>
      </c>
      <c r="I5" s="100" t="e">
        <f t="shared" ref="I5:I6" si="0">IF(H5&lt;0.1,"N/A",IF(H5&lt;2.1,"Very Low",IF(H5&lt;4.1,"Low",IF(H5&lt;9.1,"High",IF(H5&lt;16.1,"Very High")))))</f>
        <v>#DIV/0!</v>
      </c>
      <c r="J5" s="194" t="e">
        <f>IF(K5&lt;0.1,"",IF(K5&lt;1.1,"Low",IF(K5&lt;2.1,"Moderate",IF(K5&lt;3.1,"Strong"))))</f>
        <v>#DIV/0!</v>
      </c>
      <c r="K5" s="187" t="e">
        <f>AVERAGE(K6,K14)</f>
        <v>#DIV/0!</v>
      </c>
    </row>
    <row r="6" spans="1:11" ht="17" thickTop="1" thickBot="1">
      <c r="B6" s="4" t="s">
        <v>16</v>
      </c>
      <c r="D6" s="124" t="e">
        <f>IF(E6&lt;0.1,"N/A",IF(E6&lt;1.1,"Very Low",IF(E6&lt;2.1,"Low",IF(E6&lt;3.1,"High",IF(E6&lt;4.1,"Very High")))))</f>
        <v>#DIV/0!</v>
      </c>
      <c r="E6" s="125" t="e">
        <f>AVERAGE(' FRAGILITY SURVEY'!H9:H15)</f>
        <v>#DIV/0!</v>
      </c>
      <c r="F6" s="125" t="e">
        <f>IF(G6&lt;0.1,"N/A",IF(G6&lt;1.1,"Very Low",IF(G6&lt;2.1,"Low",IF(G6&lt;3.1,"High",IF(G6&lt;4.1,"Very High")))))</f>
        <v>#DIV/0!</v>
      </c>
      <c r="G6" s="125" t="e">
        <f>AVERAGE(' FRAGILITY SURVEY'!Q9:Q15)</f>
        <v>#DIV/0!</v>
      </c>
      <c r="H6" s="125" t="e">
        <f t="shared" ref="H6" si="1">AVERAGE(H7:H13)</f>
        <v>#DIV/0!</v>
      </c>
      <c r="I6" s="125" t="e">
        <f t="shared" si="0"/>
        <v>#DIV/0!</v>
      </c>
      <c r="J6" s="195" t="e">
        <f>IF(K6&lt;0.1,"",IF(K6&lt;1.1,"Low",IF(K6&lt;2.1,"Moderate",IF(K6&lt;3.1,"Strong"))))</f>
        <v>#DIV/0!</v>
      </c>
      <c r="K6" s="188" t="e">
        <f>AVERAGE(' FRAGILITY SURVEY'!V9:V15)</f>
        <v>#DIV/0!</v>
      </c>
    </row>
    <row r="7" spans="1:11" ht="16" thickTop="1">
      <c r="B7" s="7" t="str">
        <f>' FRAGILITY SURVEY'!B9</f>
        <v>Deterioration of food security</v>
      </c>
      <c r="D7" s="147">
        <f>' FRAGILITY SURVEY'!G9</f>
        <v>0</v>
      </c>
      <c r="E7" s="97"/>
      <c r="F7" s="167">
        <f>' FRAGILITY SURVEY'!P9</f>
        <v>0</v>
      </c>
      <c r="G7" s="97"/>
      <c r="H7" s="96" t="str">
        <f>IFERROR(' FRAGILITY SURVEY'!H9*' FRAGILITY SURVEY'!Q9,"")</f>
        <v/>
      </c>
      <c r="I7" s="97" t="str">
        <f>IF(H7&lt;0.1,"N/A",IF(H7&lt;2.1,"Very Low",IF(H7&lt;4.1,"Low",IF(H7&lt;9.1,"High",IF(H7&lt;16.1,"Very High",IF(H7="",""))))))</f>
        <v/>
      </c>
      <c r="J7" s="196">
        <f>' FRAGILITY SURVEY'!U9</f>
        <v>0</v>
      </c>
      <c r="K7" s="189"/>
    </row>
    <row r="8" spans="1:11">
      <c r="B8" s="7" t="str">
        <f>' FRAGILITY SURVEY'!B10</f>
        <v>Deterioration of social development</v>
      </c>
      <c r="D8" s="147">
        <f>' FRAGILITY SURVEY'!G10</f>
        <v>0</v>
      </c>
      <c r="E8" s="96"/>
      <c r="F8" s="168">
        <f>' FRAGILITY SURVEY'!P10</f>
        <v>0</v>
      </c>
      <c r="G8" s="96"/>
      <c r="H8" s="96" t="str">
        <f>IFERROR(' FRAGILITY SURVEY'!H10*' FRAGILITY SURVEY'!Q10,"")</f>
        <v/>
      </c>
      <c r="I8" s="97" t="str">
        <f t="shared" ref="I8:I18" si="2">IF(H8&lt;0.1,"N/A",IF(H8&lt;2.1,"Very Low",IF(H8&lt;4.1,"Low",IF(H8&lt;9.1,"High",IF(H8&lt;16.1,"Very High",IF(H8="",""))))))</f>
        <v/>
      </c>
      <c r="J8" s="197">
        <f>' FRAGILITY SURVEY'!U10</f>
        <v>0</v>
      </c>
      <c r="K8" s="190"/>
    </row>
    <row r="9" spans="1:11">
      <c r="B9" s="7" t="str">
        <f>' FRAGILITY SURVEY'!B11</f>
        <v>Deterioration of economic development</v>
      </c>
      <c r="D9" s="147">
        <f>' FRAGILITY SURVEY'!G11</f>
        <v>0</v>
      </c>
      <c r="E9" s="96"/>
      <c r="F9" s="168">
        <f>' FRAGILITY SURVEY'!P11</f>
        <v>0</v>
      </c>
      <c r="G9" s="96"/>
      <c r="H9" s="96" t="str">
        <f>IFERROR(' FRAGILITY SURVEY'!H11*' FRAGILITY SURVEY'!Q11,"")</f>
        <v/>
      </c>
      <c r="I9" s="97" t="str">
        <f t="shared" si="2"/>
        <v/>
      </c>
      <c r="J9" s="197">
        <f>' FRAGILITY SURVEY'!U11</f>
        <v>0</v>
      </c>
      <c r="K9" s="190"/>
    </row>
    <row r="10" spans="1:11">
      <c r="B10" s="7" t="str">
        <f>' FRAGILITY SURVEY'!B12</f>
        <v>Deterioration of regulatory quality state</v>
      </c>
      <c r="D10" s="147">
        <f>' FRAGILITY SURVEY'!G12</f>
        <v>0</v>
      </c>
      <c r="E10" s="96"/>
      <c r="F10" s="168">
        <f>' FRAGILITY SURVEY'!P12</f>
        <v>0</v>
      </c>
      <c r="G10" s="96"/>
      <c r="H10" s="96" t="str">
        <f>IFERROR(' FRAGILITY SURVEY'!H12*' FRAGILITY SURVEY'!Q12,"")</f>
        <v/>
      </c>
      <c r="I10" s="97" t="str">
        <f t="shared" si="2"/>
        <v/>
      </c>
      <c r="J10" s="197">
        <f>' FRAGILITY SURVEY'!U12</f>
        <v>0</v>
      </c>
      <c r="K10" s="190"/>
    </row>
    <row r="11" spans="1:11">
      <c r="B11" s="7" t="str">
        <f>' FRAGILITY SURVEY'!B13</f>
        <v>Deterioration of resource rent dependency</v>
      </c>
      <c r="D11" s="147">
        <f>' FRAGILITY SURVEY'!G13</f>
        <v>0</v>
      </c>
      <c r="E11" s="96"/>
      <c r="F11" s="168">
        <f>' FRAGILITY SURVEY'!P13</f>
        <v>0</v>
      </c>
      <c r="G11" s="96"/>
      <c r="H11" s="96" t="str">
        <f>IFERROR(' FRAGILITY SURVEY'!H13*' FRAGILITY SURVEY'!Q13,"")</f>
        <v/>
      </c>
      <c r="I11" s="97" t="str">
        <f t="shared" si="2"/>
        <v/>
      </c>
      <c r="J11" s="197">
        <f>' FRAGILITY SURVEY'!U13</f>
        <v>0</v>
      </c>
      <c r="K11" s="190"/>
    </row>
    <row r="12" spans="1:11">
      <c r="B12" s="7" t="str">
        <f>' FRAGILITY SURVEY'!B14</f>
        <v>Deterioration of aid dependency</v>
      </c>
      <c r="D12" s="147">
        <f>' FRAGILITY SURVEY'!G14</f>
        <v>0</v>
      </c>
      <c r="E12" s="96"/>
      <c r="F12" s="168">
        <f>' FRAGILITY SURVEY'!P14</f>
        <v>0</v>
      </c>
      <c r="G12" s="96"/>
      <c r="H12" s="96" t="str">
        <f>IFERROR(' FRAGILITY SURVEY'!H14*' FRAGILITY SURVEY'!Q14,"")</f>
        <v/>
      </c>
      <c r="I12" s="97" t="str">
        <f t="shared" si="2"/>
        <v/>
      </c>
      <c r="J12" s="197">
        <f>' FRAGILITY SURVEY'!U14</f>
        <v>0</v>
      </c>
      <c r="K12" s="190"/>
    </row>
    <row r="13" spans="1:11" ht="16" thickBot="1">
      <c r="B13" s="7" t="str">
        <f>' FRAGILITY SURVEY'!B15</f>
        <v>Deterioration of remoteness</v>
      </c>
      <c r="D13" s="147">
        <f>' FRAGILITY SURVEY'!G15</f>
        <v>0</v>
      </c>
      <c r="E13" s="101"/>
      <c r="F13" s="169">
        <f>' FRAGILITY SURVEY'!P15</f>
        <v>0</v>
      </c>
      <c r="G13" s="101"/>
      <c r="H13" s="96" t="str">
        <f>IFERROR(' FRAGILITY SURVEY'!H15*' FRAGILITY SURVEY'!Q15,"")</f>
        <v/>
      </c>
      <c r="I13" s="97" t="str">
        <f t="shared" si="2"/>
        <v/>
      </c>
      <c r="J13" s="198">
        <f>' FRAGILITY SURVEY'!U15</f>
        <v>0</v>
      </c>
      <c r="K13" s="191"/>
    </row>
    <row r="14" spans="1:11" ht="17" thickTop="1" thickBot="1">
      <c r="B14" s="4" t="s">
        <v>9</v>
      </c>
      <c r="D14" s="126" t="e">
        <f>IF(E14&lt;0.1,"N/A",IF(E14&lt;1.1,"Very Low",IF(E14&lt;2.1,"Low",IF(E14&lt;3.1,"High",IF(E14&lt;4.1,"Very High")))))</f>
        <v>#DIV/0!</v>
      </c>
      <c r="E14" s="98" t="e">
        <f>AVERAGE(' FRAGILITY SURVEY'!H20:H23)</f>
        <v>#DIV/0!</v>
      </c>
      <c r="F14" s="98" t="e">
        <f>IF(G14&lt;0.1,"N/A",IF(G14&lt;1.1,"Very Low",IF(G14&lt;2.1,"Low",IF(G14&lt;3.1,"High",IF(G14&lt;4.1,"Very High")))))</f>
        <v>#DIV/0!</v>
      </c>
      <c r="G14" s="98" t="e">
        <f>AVERAGE(' FRAGILITY SURVEY'!Q20:Q23)</f>
        <v>#DIV/0!</v>
      </c>
      <c r="H14" s="98" t="e">
        <f t="shared" ref="H14" si="3">AVERAGE(H15:H18)</f>
        <v>#DIV/0!</v>
      </c>
      <c r="I14" s="98" t="e">
        <f t="shared" ref="I14:I59" si="4">IF(H14&lt;0.1,"N/A",IF(H14&lt;2.1,"Very Low",IF(H14&lt;4.1,"Low",IF(H14&lt;9.1,"High",IF(H14&lt;16.1,"Very High")))))</f>
        <v>#DIV/0!</v>
      </c>
      <c r="J14" s="199" t="e">
        <f>IF(K14&lt;0.1,"",IF(K14&lt;1.1,"Low",IF(K14&lt;2.1,"Moderate",IF(K14&lt;3.1,"Strong"))))</f>
        <v>#DIV/0!</v>
      </c>
      <c r="K14" s="192" t="e">
        <f>AVERAGE(' FRAGILITY SURVEY'!V20:V23)</f>
        <v>#DIV/0!</v>
      </c>
    </row>
    <row r="15" spans="1:11" ht="16" thickTop="1">
      <c r="B15" s="29" t="str">
        <f>' FRAGILITY SURVEY'!B20</f>
        <v>Deterioration of unemployment rate</v>
      </c>
      <c r="D15" s="148">
        <f>' FRAGILITY SURVEY'!G20</f>
        <v>0</v>
      </c>
      <c r="E15" s="97"/>
      <c r="F15" s="167">
        <f>' FRAGILITY SURVEY'!P20</f>
        <v>0</v>
      </c>
      <c r="G15" s="97"/>
      <c r="H15" s="97" t="str">
        <f>IFERROR(' FRAGILITY SURVEY'!H20*' FRAGILITY SURVEY'!Q20,"")</f>
        <v/>
      </c>
      <c r="I15" s="97" t="str">
        <f t="shared" si="2"/>
        <v/>
      </c>
      <c r="J15" s="196">
        <f>' FRAGILITY SURVEY'!U20</f>
        <v>0</v>
      </c>
      <c r="K15" s="189"/>
    </row>
    <row r="16" spans="1:11">
      <c r="B16" s="29" t="str">
        <f>' FRAGILITY SURVEY'!B21</f>
        <v>Deterioration of NEET rate</v>
      </c>
      <c r="D16" s="149">
        <f>' FRAGILITY SURVEY'!G21</f>
        <v>0</v>
      </c>
      <c r="E16" s="96"/>
      <c r="F16" s="168">
        <f>' FRAGILITY SURVEY'!P21</f>
        <v>0</v>
      </c>
      <c r="G16" s="96"/>
      <c r="H16" s="97" t="str">
        <f>IFERROR(' FRAGILITY SURVEY'!H21*' FRAGILITY SURVEY'!Q21,"")</f>
        <v/>
      </c>
      <c r="I16" s="97" t="str">
        <f t="shared" si="2"/>
        <v/>
      </c>
      <c r="J16" s="197">
        <f>' FRAGILITY SURVEY'!U21</f>
        <v>0</v>
      </c>
      <c r="K16" s="190"/>
    </row>
    <row r="17" spans="2:11">
      <c r="B17" s="29" t="str">
        <f>' FRAGILITY SURVEY'!B22</f>
        <v>Deterioration of vertical inequality</v>
      </c>
      <c r="D17" s="149">
        <f>' FRAGILITY SURVEY'!G22</f>
        <v>0</v>
      </c>
      <c r="E17" s="96"/>
      <c r="F17" s="168">
        <f>' FRAGILITY SURVEY'!P22</f>
        <v>0</v>
      </c>
      <c r="G17" s="96"/>
      <c r="H17" s="97" t="str">
        <f>IFERROR(' FRAGILITY SURVEY'!H22*' FRAGILITY SURVEY'!Q22,"")</f>
        <v/>
      </c>
      <c r="I17" s="97" t="str">
        <f t="shared" si="2"/>
        <v/>
      </c>
      <c r="J17" s="197">
        <f>' FRAGILITY SURVEY'!U22</f>
        <v>0</v>
      </c>
      <c r="K17" s="190"/>
    </row>
    <row r="18" spans="2:11" ht="16" thickBot="1">
      <c r="B18" s="29" t="str">
        <f>' FRAGILITY SURVEY'!B23</f>
        <v>Deterioration of horizontal inequality</v>
      </c>
      <c r="D18" s="150">
        <f>' FRAGILITY SURVEY'!G23</f>
        <v>0</v>
      </c>
      <c r="E18" s="123"/>
      <c r="F18" s="170">
        <f>' FRAGILITY SURVEY'!P23</f>
        <v>0</v>
      </c>
      <c r="G18" s="123"/>
      <c r="H18" s="123" t="str">
        <f>IFERROR(' FRAGILITY SURVEY'!H23*' FRAGILITY SURVEY'!Q23,"")</f>
        <v/>
      </c>
      <c r="I18" s="123" t="str">
        <f t="shared" si="2"/>
        <v/>
      </c>
      <c r="J18" s="200">
        <f>' FRAGILITY SURVEY'!U23</f>
        <v>0</v>
      </c>
      <c r="K18" s="193"/>
    </row>
    <row r="19" spans="2:11" ht="17" thickTop="1" thickBot="1">
      <c r="B19" s="116"/>
      <c r="D19" s="90"/>
      <c r="E19" s="90"/>
      <c r="F19" s="90"/>
      <c r="G19" s="90"/>
      <c r="H19" s="90"/>
      <c r="I19" s="90"/>
      <c r="J19" s="90"/>
      <c r="K19" s="74"/>
    </row>
    <row r="20" spans="2:11" ht="30" thickTop="1" thickBot="1">
      <c r="B20" s="31" t="s">
        <v>17</v>
      </c>
      <c r="D20" s="117" t="e">
        <f>IF(E20&lt;0.1,"N/A",IF(E20&lt;1.1,"Very Low",IF(E20&lt;2.1,"Low",IF(E20&lt;3.1,"High",IF(E20&lt;4.1,"Very High")))))</f>
        <v>#DIV/0!</v>
      </c>
      <c r="E20" s="118" t="e">
        <f>AVERAGE(E21,E28)</f>
        <v>#DIV/0!</v>
      </c>
      <c r="F20" s="118" t="e">
        <f>IF(G20&lt;0.1,"N/A",IF(G20&lt;1.1,"Very Low",IF(G20&lt;2.1,"Low",IF(G20&lt;3.1,"High",IF(G20&lt;4.1,"Very High")))))</f>
        <v>#DIV/0!</v>
      </c>
      <c r="G20" s="118" t="e">
        <f>AVERAGE(G21,G28)</f>
        <v>#DIV/0!</v>
      </c>
      <c r="H20" s="118" t="e">
        <f>AVERAGE(H21,H28)</f>
        <v>#DIV/0!</v>
      </c>
      <c r="I20" s="118" t="e">
        <f t="shared" si="4"/>
        <v>#DIV/0!</v>
      </c>
      <c r="J20" s="208" t="e">
        <f t="shared" ref="J20:J21" si="5">IF(K20&lt;0.1,"",IF(K20&lt;1.1,"Low",IF(K20&lt;2.1,"Moderate",IF(K20&lt;3.1,"Strong"))))</f>
        <v>#DIV/0!</v>
      </c>
      <c r="K20" s="201" t="e">
        <f>AVERAGE(K21,K28)</f>
        <v>#DIV/0!</v>
      </c>
    </row>
    <row r="21" spans="2:11" ht="17" thickTop="1" thickBot="1">
      <c r="B21" s="32" t="s">
        <v>18</v>
      </c>
      <c r="D21" s="119" t="e">
        <f>IF(E21&lt;0.1,"N/A",IF(E21&lt;1.1,"Very Low",IF(E21&lt;2.1,"Low",IF(E21&lt;3.1,"High",IF(E21&lt;4.1,"Very High")))))</f>
        <v>#DIV/0!</v>
      </c>
      <c r="E21" s="120" t="e">
        <f>AVERAGE(' FRAGILITY SURVEY'!H30:H35)</f>
        <v>#DIV/0!</v>
      </c>
      <c r="F21" s="120" t="e">
        <f>IF(G21&lt;0.1,"N/A",IF(G21&lt;1.1,"Very Low",IF(G21&lt;2.1,"Low",IF(G21&lt;3.1,"High",IF(G21&lt;4.1,"Very High")))))</f>
        <v>#DIV/0!</v>
      </c>
      <c r="G21" s="120" t="e">
        <f>AVERAGE(' FRAGILITY SURVEY'!Q30:Q35)</f>
        <v>#DIV/0!</v>
      </c>
      <c r="H21" s="120" t="e">
        <f>AVERAGE(H22:H27)</f>
        <v>#DIV/0!</v>
      </c>
      <c r="I21" s="120" t="e">
        <f t="shared" si="4"/>
        <v>#DIV/0!</v>
      </c>
      <c r="J21" s="209" t="e">
        <f t="shared" si="5"/>
        <v>#DIV/0!</v>
      </c>
      <c r="K21" s="202" t="e">
        <f>AVERAGE(' FRAGILITY SURVEY'!V30:V35)</f>
        <v>#DIV/0!</v>
      </c>
    </row>
    <row r="22" spans="2:11" ht="16" thickTop="1">
      <c r="B22" s="33" t="str">
        <f>' FRAGILITY SURVEY'!B30</f>
        <v>Deterioration of socio-economic vulnerability</v>
      </c>
      <c r="D22" s="151">
        <f>' FRAGILITY SURVEY'!G30</f>
        <v>0</v>
      </c>
      <c r="E22" s="103"/>
      <c r="F22" s="171">
        <f>' FRAGILITY SURVEY'!P30</f>
        <v>0</v>
      </c>
      <c r="G22" s="103"/>
      <c r="H22" s="103" t="str">
        <f>IFERROR(' FRAGILITY SURVEY'!H30*' FRAGILITY SURVEY'!Q30,"")</f>
        <v/>
      </c>
      <c r="I22" s="103" t="str">
        <f>IF(H22&lt;0.1,"N/A",IF(H22&lt;2.1,"Very Low",IF(H22&lt;4.1,"Low",IF(H22&lt;9.1,"High",IF(H22&lt;16.1,"Very High",IF(H22="",""))))))</f>
        <v/>
      </c>
      <c r="J22" s="210">
        <f>' FRAGILITY SURVEY'!U30</f>
        <v>0</v>
      </c>
      <c r="K22" s="203"/>
    </row>
    <row r="23" spans="2:11">
      <c r="B23" s="33" t="str">
        <f>' FRAGILITY SURVEY'!B31</f>
        <v>Deterioration of food security</v>
      </c>
      <c r="D23" s="152">
        <f>' FRAGILITY SURVEY'!G31</f>
        <v>0</v>
      </c>
      <c r="E23" s="102"/>
      <c r="F23" s="172">
        <f>' FRAGILITY SURVEY'!P31</f>
        <v>0</v>
      </c>
      <c r="G23" s="102"/>
      <c r="H23" s="103" t="str">
        <f>IFERROR(' FRAGILITY SURVEY'!H31*' FRAGILITY SURVEY'!Q31,"")</f>
        <v/>
      </c>
      <c r="I23" s="103" t="str">
        <f t="shared" ref="I23:I27" si="6">IF(H23&lt;0.1,"N/A",IF(H23&lt;2.1,"Very Low",IF(H23&lt;4.1,"Low",IF(H23&lt;9.1,"High",IF(H23&lt;16.1,"Very High",IF(H23="",""))))))</f>
        <v/>
      </c>
      <c r="J23" s="211">
        <f>' FRAGILITY SURVEY'!U31</f>
        <v>0</v>
      </c>
      <c r="K23" s="204"/>
    </row>
    <row r="24" spans="2:11">
      <c r="B24" s="33" t="str">
        <f>' FRAGILITY SURVEY'!B32</f>
        <v>Deterioration of environmental health</v>
      </c>
      <c r="D24" s="152">
        <f>' FRAGILITY SURVEY'!G32</f>
        <v>0</v>
      </c>
      <c r="E24" s="102"/>
      <c r="F24" s="172">
        <f>' FRAGILITY SURVEY'!P32</f>
        <v>0</v>
      </c>
      <c r="G24" s="102"/>
      <c r="H24" s="103" t="str">
        <f>IFERROR(' FRAGILITY SURVEY'!H32*' FRAGILITY SURVEY'!Q32,"")</f>
        <v/>
      </c>
      <c r="I24" s="103" t="str">
        <f t="shared" si="6"/>
        <v/>
      </c>
      <c r="J24" s="211">
        <f>' FRAGILITY SURVEY'!U32</f>
        <v>0</v>
      </c>
      <c r="K24" s="204"/>
    </row>
    <row r="25" spans="2:11">
      <c r="B25" s="33" t="str">
        <f>' FRAGILITY SURVEY'!B33</f>
        <v>Deterioration of uprooted people</v>
      </c>
      <c r="D25" s="152">
        <f>' FRAGILITY SURVEY'!G33</f>
        <v>0</v>
      </c>
      <c r="E25" s="102"/>
      <c r="F25" s="172">
        <f>' FRAGILITY SURVEY'!P33</f>
        <v>0</v>
      </c>
      <c r="G25" s="102"/>
      <c r="H25" s="103" t="str">
        <f>IFERROR(' FRAGILITY SURVEY'!H33*' FRAGILITY SURVEY'!Q33,"")</f>
        <v/>
      </c>
      <c r="I25" s="103" t="str">
        <f t="shared" si="6"/>
        <v/>
      </c>
      <c r="J25" s="211">
        <f>' FRAGILITY SURVEY'!U33</f>
        <v>0</v>
      </c>
      <c r="K25" s="204"/>
    </row>
    <row r="26" spans="2:11">
      <c r="B26" s="33" t="str">
        <f>' FRAGILITY SURVEY'!B34</f>
        <v>Deterioration of infectious diseases</v>
      </c>
      <c r="D26" s="152">
        <f>' FRAGILITY SURVEY'!G34</f>
        <v>0</v>
      </c>
      <c r="E26" s="102"/>
      <c r="F26" s="172">
        <f>' FRAGILITY SURVEY'!P34</f>
        <v>0</v>
      </c>
      <c r="G26" s="102"/>
      <c r="H26" s="103" t="str">
        <f>IFERROR(' FRAGILITY SURVEY'!H34*' FRAGILITY SURVEY'!Q34,"")</f>
        <v/>
      </c>
      <c r="I26" s="103" t="str">
        <f t="shared" si="6"/>
        <v/>
      </c>
      <c r="J26" s="211">
        <f>' FRAGILITY SURVEY'!U34</f>
        <v>0</v>
      </c>
      <c r="K26" s="204"/>
    </row>
    <row r="27" spans="2:11" ht="16" thickBot="1">
      <c r="B27" s="33" t="str">
        <f>' FRAGILITY SURVEY'!B35</f>
        <v>Deterioration of government effectiveness</v>
      </c>
      <c r="D27" s="153">
        <f>' FRAGILITY SURVEY'!G35</f>
        <v>0</v>
      </c>
      <c r="E27" s="104"/>
      <c r="F27" s="173">
        <f>' FRAGILITY SURVEY'!P35</f>
        <v>0</v>
      </c>
      <c r="G27" s="104"/>
      <c r="H27" s="103" t="str">
        <f>IFERROR(' FRAGILITY SURVEY'!H35*' FRAGILITY SURVEY'!Q35,"")</f>
        <v/>
      </c>
      <c r="I27" s="103" t="str">
        <f t="shared" si="6"/>
        <v/>
      </c>
      <c r="J27" s="212">
        <f>' FRAGILITY SURVEY'!U35</f>
        <v>0</v>
      </c>
      <c r="K27" s="205"/>
    </row>
    <row r="28" spans="2:11" ht="17" thickTop="1" thickBot="1">
      <c r="B28" s="32" t="s">
        <v>23</v>
      </c>
      <c r="D28" s="121" t="e">
        <f>IF(E28&lt;0.1,"N/A",IF(E28&lt;1.1,"Very Low",IF(E28&lt;2.1,"Low",IF(E28&lt;3.1,"High",IF(E28&lt;4.1,"Very High")))))</f>
        <v>#DIV/0!</v>
      </c>
      <c r="E28" s="122" t="e">
        <f>AVERAGE(' FRAGILITY SURVEY'!H40)</f>
        <v>#DIV/0!</v>
      </c>
      <c r="F28" s="122" t="e">
        <f>IF(G28&lt;0.1,"N/A",IF(G28&lt;1.1,"Very Low",IF(G28&lt;2.1,"Low",IF(G28&lt;3.1,"High",IF(G28&lt;4.1,"Very High")))))</f>
        <v>#DIV/0!</v>
      </c>
      <c r="G28" s="122" t="e">
        <f>AVERAGE(' FRAGILITY SURVEY'!Q40)</f>
        <v>#DIV/0!</v>
      </c>
      <c r="H28" s="122" t="e">
        <f>AVERAGE(H29)</f>
        <v>#DIV/0!</v>
      </c>
      <c r="I28" s="122" t="e">
        <f t="shared" si="4"/>
        <v>#DIV/0!</v>
      </c>
      <c r="J28" s="213" t="e">
        <f>IF(K28&lt;0.1,"",IF(K28&lt;1.1,"Low",IF(K28&lt;2.1,"Moderate",IF(K28&lt;3.1,"Strong"))))</f>
        <v>#DIV/0!</v>
      </c>
      <c r="K28" s="206" t="e">
        <f>AVERAGE(' FRAGILITY SURVEY'!V40)</f>
        <v>#DIV/0!</v>
      </c>
    </row>
    <row r="29" spans="2:11" ht="17" thickTop="1" thickBot="1">
      <c r="B29" s="37" t="str">
        <f>' FRAGILITY SURVEY'!B40</f>
        <v>Deterioration of natural disaster risks</v>
      </c>
      <c r="D29" s="154">
        <f>' FRAGILITY SURVEY'!G40</f>
        <v>0</v>
      </c>
      <c r="E29" s="115"/>
      <c r="F29" s="174">
        <f>' FRAGILITY SURVEY'!P40</f>
        <v>0</v>
      </c>
      <c r="G29" s="115"/>
      <c r="H29" s="115" t="str">
        <f>IFERROR(' FRAGILITY SURVEY'!H40*' FRAGILITY SURVEY'!Q40,"")</f>
        <v/>
      </c>
      <c r="I29" s="115" t="str">
        <f>IF(H29&lt;0.1,"N/A",IF(H29&lt;2.1,"Very Low",IF(H29&lt;4.1,"Low",IF(H29&lt;9.1,"High",IF(H29&lt;16.1,"Very High",IF(H29="",""))))))</f>
        <v/>
      </c>
      <c r="J29" s="214">
        <f>' FRAGILITY SURVEY'!U40</f>
        <v>0</v>
      </c>
      <c r="K29" s="207"/>
    </row>
    <row r="30" spans="2:11" ht="17" thickTop="1" thickBot="1">
      <c r="B30" s="116"/>
      <c r="D30" s="90"/>
      <c r="E30" s="90"/>
      <c r="F30" s="90"/>
      <c r="G30" s="90"/>
      <c r="H30" s="90"/>
      <c r="I30" s="90"/>
      <c r="J30" s="90"/>
      <c r="K30" s="74"/>
    </row>
    <row r="31" spans="2:11" ht="30" thickTop="1" thickBot="1">
      <c r="B31" s="42" t="s">
        <v>25</v>
      </c>
      <c r="D31" s="108" t="e">
        <f>IF(E31&lt;0.1,"N/A",IF(E31&lt;1.1,"Very Low",IF(E31&lt;2.1,"Low",IF(E31&lt;3.1,"High",IF(E31&lt;4.1,"Very High")))))</f>
        <v>#DIV/0!</v>
      </c>
      <c r="E31" s="109" t="e">
        <f>AVERAGE(E32,E37)</f>
        <v>#DIV/0!</v>
      </c>
      <c r="F31" s="109" t="e">
        <f>IF(G31&lt;0.1,"N/A",IF(G31&lt;1.1,"Very Low",IF(G31&lt;2.1,"Low",IF(G31&lt;3.1,"High",IF(G31&lt;4.1,"Very High")))))</f>
        <v>#DIV/0!</v>
      </c>
      <c r="G31" s="109" t="e">
        <f>AVERAGE(G32,G37)</f>
        <v>#DIV/0!</v>
      </c>
      <c r="H31" s="109" t="e">
        <f>AVERAGE(H32,H37)</f>
        <v>#DIV/0!</v>
      </c>
      <c r="I31" s="109" t="e">
        <f t="shared" si="4"/>
        <v>#DIV/0!</v>
      </c>
      <c r="J31" s="222" t="e">
        <f t="shared" ref="J31:J32" si="7">IF(K31&lt;0.1,"",IF(K31&lt;1.1,"Low",IF(K31&lt;2.1,"Moderate",IF(K31&lt;3.1,"Strong"))))</f>
        <v>#DIV/0!</v>
      </c>
      <c r="K31" s="215" t="e">
        <f>AVERAGE(K32,K37)</f>
        <v>#DIV/0!</v>
      </c>
    </row>
    <row r="32" spans="2:11" ht="17" thickTop="1" thickBot="1">
      <c r="B32" s="43" t="s">
        <v>31</v>
      </c>
      <c r="D32" s="110" t="e">
        <f>IF(E32&lt;0.1,"N/A",IF(E32&lt;1.1,"Very Low",IF(E32&lt;2.1,"Low",IF(E32&lt;3.1,"High",IF(E32&lt;4.1,"Very High")))))</f>
        <v>#DIV/0!</v>
      </c>
      <c r="E32" s="111" t="e">
        <f>AVERAGE(' FRAGILITY SURVEY'!H47:H50)</f>
        <v>#DIV/0!</v>
      </c>
      <c r="F32" s="111" t="e">
        <f>IF(G32&lt;0.1,"N/A",IF(G32&lt;1.1,"Very Low",IF(G32&lt;2.1,"Low",IF(G32&lt;3.1,"High",IF(G32&lt;4.1,"Very High")))))</f>
        <v>#DIV/0!</v>
      </c>
      <c r="G32" s="111" t="e">
        <f>AVERAGE(' FRAGILITY SURVEY'!Q47:Q50)</f>
        <v>#DIV/0!</v>
      </c>
      <c r="H32" s="111" t="e">
        <f>AVERAGE(H33:H36)</f>
        <v>#DIV/0!</v>
      </c>
      <c r="I32" s="111" t="e">
        <f t="shared" si="4"/>
        <v>#DIV/0!</v>
      </c>
      <c r="J32" s="223" t="e">
        <f t="shared" si="7"/>
        <v>#DIV/0!</v>
      </c>
      <c r="K32" s="216" t="e">
        <f>AVERAGE(' FRAGILITY SURVEY'!V47:V50)</f>
        <v>#DIV/0!</v>
      </c>
    </row>
    <row r="33" spans="2:11" ht="16" thickTop="1">
      <c r="B33" s="45" t="str">
        <f>' FRAGILITY SURVEY'!B47</f>
        <v>Deterioration of political terror</v>
      </c>
      <c r="D33" s="155">
        <f>' FRAGILITY SURVEY'!G47</f>
        <v>0</v>
      </c>
      <c r="E33" s="107"/>
      <c r="F33" s="175">
        <f>' FRAGILITY SURVEY'!P47</f>
        <v>0</v>
      </c>
      <c r="G33" s="107"/>
      <c r="H33" s="107" t="str">
        <f>IFERROR(' FRAGILITY SURVEY'!H47*' FRAGILITY SURVEY'!Q47,"")</f>
        <v/>
      </c>
      <c r="I33" s="107" t="str">
        <f>IF(H33&lt;0.1,"N/A",IF(H33&lt;2.1,"Very Low",IF(H33&lt;4.1,"Low",IF(H33&lt;9.1,"High",IF(H33&lt;16.1,"Very High",IF(H33="",""))))))</f>
        <v/>
      </c>
      <c r="J33" s="224">
        <f>' FRAGILITY SURVEY'!U47</f>
        <v>0</v>
      </c>
      <c r="K33" s="217"/>
    </row>
    <row r="34" spans="2:11">
      <c r="B34" s="45" t="str">
        <f>' FRAGILITY SURVEY'!B48</f>
        <v>Deterioration of voice and accountability</v>
      </c>
      <c r="D34" s="156">
        <f>' FRAGILITY SURVEY'!G48</f>
        <v>0</v>
      </c>
      <c r="E34" s="105"/>
      <c r="F34" s="176">
        <f>' FRAGILITY SURVEY'!P48</f>
        <v>0</v>
      </c>
      <c r="G34" s="105"/>
      <c r="H34" s="107" t="str">
        <f>IFERROR(' FRAGILITY SURVEY'!H48*' FRAGILITY SURVEY'!Q48,"")</f>
        <v/>
      </c>
      <c r="I34" s="107" t="str">
        <f t="shared" ref="I34:I36" si="8">IF(H34&lt;0.1,"N/A",IF(H34&lt;2.1,"Very Low",IF(H34&lt;4.1,"Low",IF(H34&lt;9.1,"High",IF(H34&lt;16.1,"Very High",IF(H34="",""))))))</f>
        <v/>
      </c>
      <c r="J34" s="225">
        <f>' FRAGILITY SURVEY'!U48</f>
        <v>0</v>
      </c>
      <c r="K34" s="218"/>
    </row>
    <row r="35" spans="2:11">
      <c r="B35" s="45" t="str">
        <f>' FRAGILITY SURVEY'!B49</f>
        <v xml:space="preserve">Deterioration of judicial control </v>
      </c>
      <c r="D35" s="156">
        <f>' FRAGILITY SURVEY'!G49</f>
        <v>0</v>
      </c>
      <c r="E35" s="105"/>
      <c r="F35" s="176">
        <f>' FRAGILITY SURVEY'!P49</f>
        <v>0</v>
      </c>
      <c r="G35" s="105"/>
      <c r="H35" s="107" t="str">
        <f>IFERROR(' FRAGILITY SURVEY'!H49*' FRAGILITY SURVEY'!Q49,"")</f>
        <v/>
      </c>
      <c r="I35" s="107" t="str">
        <f t="shared" si="8"/>
        <v/>
      </c>
      <c r="J35" s="225">
        <f>' FRAGILITY SURVEY'!U49</f>
        <v>0</v>
      </c>
      <c r="K35" s="218"/>
    </row>
    <row r="36" spans="2:11" ht="16" thickBot="1">
      <c r="B36" s="45" t="str">
        <f>' FRAGILITY SURVEY'!B50</f>
        <v xml:space="preserve">Deterioration of legislative control  </v>
      </c>
      <c r="D36" s="157">
        <f>' FRAGILITY SURVEY'!G50</f>
        <v>0</v>
      </c>
      <c r="E36" s="112"/>
      <c r="F36" s="177">
        <f>' FRAGILITY SURVEY'!P50</f>
        <v>0</v>
      </c>
      <c r="G36" s="112"/>
      <c r="H36" s="107" t="str">
        <f>IFERROR(' FRAGILITY SURVEY'!H50*' FRAGILITY SURVEY'!Q50,"")</f>
        <v/>
      </c>
      <c r="I36" s="107" t="str">
        <f t="shared" si="8"/>
        <v/>
      </c>
      <c r="J36" s="226">
        <f>' FRAGILITY SURVEY'!U50</f>
        <v>0</v>
      </c>
      <c r="K36" s="219"/>
    </row>
    <row r="37" spans="2:11" ht="17" thickTop="1" thickBot="1">
      <c r="B37" s="43" t="s">
        <v>30</v>
      </c>
      <c r="D37" s="113" t="e">
        <f>IF(E37&lt;0.1,"N/A",IF(E37&lt;1.1,"Very Low",IF(E37&lt;2.1,"Low",IF(E37&lt;3.1,"High",IF(E37&lt;4.1,"Very High")))))</f>
        <v>#DIV/0!</v>
      </c>
      <c r="E37" s="114" t="e">
        <f>AVERAGE(' FRAGILITY SURVEY'!H55:H56)</f>
        <v>#DIV/0!</v>
      </c>
      <c r="F37" s="114" t="e">
        <f>IF(G37&lt;0.1,"N/A",IF(G37&lt;1.1,"Very Low",IF(G37&lt;2.1,"Low",IF(G37&lt;3.1,"High",IF(G37&lt;4.1,"Very High")))))</f>
        <v>#DIV/0!</v>
      </c>
      <c r="G37" s="114" t="e">
        <f>AVERAGE(' FRAGILITY SURVEY'!Q55:Q56)</f>
        <v>#DIV/0!</v>
      </c>
      <c r="H37" s="114" t="e">
        <f>AVERAGE(H38:H39)</f>
        <v>#DIV/0!</v>
      </c>
      <c r="I37" s="114" t="e">
        <f t="shared" si="4"/>
        <v>#DIV/0!</v>
      </c>
      <c r="J37" s="227" t="e">
        <f>IF(K37&lt;0.1,"",IF(K37&lt;1.1,"Low",IF(K37&lt;2.1,"Moderate",IF(K37&lt;3.1,"Strong"))))</f>
        <v>#DIV/0!</v>
      </c>
      <c r="K37" s="220" t="e">
        <f>AVERAGE(' FRAGILITY SURVEY'!V55:V56)</f>
        <v>#DIV/0!</v>
      </c>
    </row>
    <row r="38" spans="2:11" ht="16" thickTop="1">
      <c r="B38" s="45" t="str">
        <f>' FRAGILITY SURVEY'!B55</f>
        <v>Deterioration of regime persistence</v>
      </c>
      <c r="D38" s="155">
        <f>' FRAGILITY SURVEY'!G55</f>
        <v>0</v>
      </c>
      <c r="E38" s="107"/>
      <c r="F38" s="175">
        <f>' FRAGILITY SURVEY'!P55</f>
        <v>0</v>
      </c>
      <c r="G38" s="107"/>
      <c r="H38" s="107" t="str">
        <f>IFERROR(' FRAGILITY SURVEY'!H55*' FRAGILITY SURVEY'!Q55,"")</f>
        <v/>
      </c>
      <c r="I38" s="107" t="str">
        <f>IF(H38&lt;0.1,"N/A",IF(H38&lt;2.1,"Very Low",IF(H38&lt;4.1,"Low",IF(H38&lt;9.1,"High",IF(H38&lt;16.1,"Very High",IF(H38="",""))))))</f>
        <v/>
      </c>
      <c r="J38" s="224">
        <f>' FRAGILITY SURVEY'!U55</f>
        <v>0</v>
      </c>
      <c r="K38" s="217"/>
    </row>
    <row r="39" spans="2:11" ht="16" thickBot="1">
      <c r="B39" s="45" t="str">
        <f>' FRAGILITY SURVEY'!B56</f>
        <v>Deterioration of state legitimacy</v>
      </c>
      <c r="D39" s="158">
        <f>' FRAGILITY SURVEY'!G56</f>
        <v>0</v>
      </c>
      <c r="E39" s="106"/>
      <c r="F39" s="178">
        <f>' FRAGILITY SURVEY'!P56</f>
        <v>0</v>
      </c>
      <c r="G39" s="106"/>
      <c r="H39" s="106" t="str">
        <f>IFERROR(' FRAGILITY SURVEY'!H56*' FRAGILITY SURVEY'!Q56,"")</f>
        <v/>
      </c>
      <c r="I39" s="106" t="str">
        <f>IF(H39&lt;0.1,"N/A",IF(H39&lt;2.1,"Very Low",IF(H39&lt;4.1,"Low",IF(H39&lt;9.1,"High",IF(H39&lt;16.1,"Very High",IF(H39="",""))))))</f>
        <v/>
      </c>
      <c r="J39" s="228">
        <f>' FRAGILITY SURVEY'!U56</f>
        <v>0</v>
      </c>
      <c r="K39" s="221"/>
    </row>
    <row r="40" spans="2:11" ht="17" thickTop="1" thickBot="1">
      <c r="B40" s="116"/>
      <c r="D40" s="90"/>
      <c r="E40" s="90"/>
      <c r="F40" s="90"/>
      <c r="G40" s="90"/>
      <c r="H40" s="90"/>
      <c r="I40" s="90"/>
      <c r="J40" s="90"/>
      <c r="K40" s="74"/>
    </row>
    <row r="41" spans="2:11" ht="30" thickTop="1" thickBot="1">
      <c r="B41" s="51" t="s">
        <v>34</v>
      </c>
      <c r="D41" s="130" t="e">
        <f>IF(E41&lt;0.1,"N/A",IF(E41&lt;1.1,"Very Low",IF(E41&lt;2.1,"Low",IF(E41&lt;3.1,"High",IF(E41&lt;4.1,"Very High")))))</f>
        <v>#DIV/0!</v>
      </c>
      <c r="E41" s="131" t="e">
        <f>AVERAGE(E42,E47)</f>
        <v>#DIV/0!</v>
      </c>
      <c r="F41" s="131" t="e">
        <f>IF(G41&lt;0.1,"N/A",IF(G41&lt;1.1,"Very Low",IF(G41&lt;2.1,"Low",IF(G41&lt;3.1,"High",IF(G41&lt;4.1,"Very High")))))</f>
        <v>#DIV/0!</v>
      </c>
      <c r="G41" s="131" t="e">
        <f>AVERAGE(G42,G47)</f>
        <v>#DIV/0!</v>
      </c>
      <c r="H41" s="131" t="e">
        <f>AVERAGE(H42,H47)</f>
        <v>#DIV/0!</v>
      </c>
      <c r="I41" s="131" t="e">
        <f t="shared" si="4"/>
        <v>#DIV/0!</v>
      </c>
      <c r="J41" s="236" t="e">
        <f t="shared" ref="J41:J42" si="9">IF(K41&lt;0.1,"",IF(K41&lt;1.1,"Low",IF(K41&lt;2.1,"Moderate",IF(K41&lt;3.1,"Strong"))))</f>
        <v>#DIV/0!</v>
      </c>
      <c r="K41" s="229" t="e">
        <f>AVERAGE(K42,K47)</f>
        <v>#DIV/0!</v>
      </c>
    </row>
    <row r="42" spans="2:11" ht="17" thickTop="1" thickBot="1">
      <c r="B42" s="52" t="s">
        <v>49</v>
      </c>
      <c r="D42" s="132" t="e">
        <f>IF(E42&lt;0.1,"N/A",IF(E42&lt;1.1,"Very Low",IF(E42&lt;2.1,"Low",IF(E42&lt;3.1,"High",IF(E42&lt;4.1,"Very High")))))</f>
        <v>#DIV/0!</v>
      </c>
      <c r="E42" s="133" t="e">
        <f>AVERAGE(' FRAGILITY SURVEY'!H63:H66)</f>
        <v>#DIV/0!</v>
      </c>
      <c r="F42" s="133" t="e">
        <f>IF(G42&lt;0.1,"N/A",IF(G42&lt;1.1,"Very Low",IF(G42&lt;2.1,"Low",IF(G42&lt;3.1,"High",IF(G42&lt;4.1,"Very High")))))</f>
        <v>#DIV/0!</v>
      </c>
      <c r="G42" s="133" t="e">
        <f>AVERAGE(' FRAGILITY SURVEY'!Q63:Q66)</f>
        <v>#DIV/0!</v>
      </c>
      <c r="H42" s="133" t="e">
        <f>AVERAGE(H43:H46)</f>
        <v>#DIV/0!</v>
      </c>
      <c r="I42" s="133" t="e">
        <f t="shared" si="4"/>
        <v>#DIV/0!</v>
      </c>
      <c r="J42" s="237" t="e">
        <f t="shared" si="9"/>
        <v>#DIV/0!</v>
      </c>
      <c r="K42" s="230" t="e">
        <f>AVERAGE(' FRAGILITY SURVEY'!V63:V66)</f>
        <v>#DIV/0!</v>
      </c>
    </row>
    <row r="43" spans="2:11" ht="16" thickTop="1">
      <c r="B43" s="53" t="str">
        <f>' FRAGILITY SURVEY'!B63</f>
        <v>Deterioration of state control over territory</v>
      </c>
      <c r="D43" s="159">
        <f>' FRAGILITY SURVEY'!G63</f>
        <v>0</v>
      </c>
      <c r="E43" s="129"/>
      <c r="F43" s="179">
        <f>' FRAGILITY SURVEY'!P63</f>
        <v>0</v>
      </c>
      <c r="G43" s="129"/>
      <c r="H43" s="129" t="str">
        <f>IFERROR(' FRAGILITY SURVEY'!H63*' FRAGILITY SURVEY'!Q63,"")</f>
        <v/>
      </c>
      <c r="I43" s="129" t="str">
        <f>IF(H43&lt;0.1,"N/A",IF(H43&lt;2.1,"Very Low",IF(H43&lt;4.1,"Low",IF(H43&lt;9.1,"High",IF(H43&lt;16.1,"Very High",IF(H43="",""))))))</f>
        <v/>
      </c>
      <c r="J43" s="238">
        <f>' FRAGILITY SURVEY'!U63</f>
        <v>0</v>
      </c>
      <c r="K43" s="231"/>
    </row>
    <row r="44" spans="2:11">
      <c r="B44" s="53" t="str">
        <f>' FRAGILITY SURVEY'!B64</f>
        <v>Deterioraten of security apparatus</v>
      </c>
      <c r="D44" s="160">
        <f>' FRAGILITY SURVEY'!G64</f>
        <v>0</v>
      </c>
      <c r="E44" s="127"/>
      <c r="F44" s="180">
        <f>' FRAGILITY SURVEY'!P64</f>
        <v>0</v>
      </c>
      <c r="G44" s="127"/>
      <c r="H44" s="129" t="str">
        <f>IFERROR(' FRAGILITY SURVEY'!H64*' FRAGILITY SURVEY'!Q64,"")</f>
        <v/>
      </c>
      <c r="I44" s="129" t="str">
        <f t="shared" ref="I44:I46" si="10">IF(H44&lt;0.1,"N/A",IF(H44&lt;2.1,"Very Low",IF(H44&lt;4.1,"Low",IF(H44&lt;9.1,"High",IF(H44&lt;16.1,"Very High",IF(H44="",""))))))</f>
        <v/>
      </c>
      <c r="J44" s="239">
        <f>' FRAGILITY SURVEY'!U64</f>
        <v>0</v>
      </c>
      <c r="K44" s="232"/>
    </row>
    <row r="45" spans="2:11">
      <c r="B45" s="53" t="str">
        <f>' FRAGILITY SURVEY'!B65</f>
        <v>Deterioration of presence of armed groups</v>
      </c>
      <c r="D45" s="160">
        <f>' FRAGILITY SURVEY'!G65</f>
        <v>0</v>
      </c>
      <c r="E45" s="127"/>
      <c r="F45" s="180">
        <f>' FRAGILITY SURVEY'!P65</f>
        <v>0</v>
      </c>
      <c r="G45" s="127"/>
      <c r="H45" s="129" t="str">
        <f>IFERROR(' FRAGILITY SURVEY'!H65*' FRAGILITY SURVEY'!Q65,"")</f>
        <v/>
      </c>
      <c r="I45" s="129" t="str">
        <f t="shared" si="10"/>
        <v/>
      </c>
      <c r="J45" s="239">
        <f>' FRAGILITY SURVEY'!U65</f>
        <v>0</v>
      </c>
      <c r="K45" s="232"/>
    </row>
    <row r="46" spans="2:11" ht="16" thickBot="1">
      <c r="B46" s="53" t="str">
        <f>' FRAGILITY SURVEY'!B66</f>
        <v>Deterioration of Rule of Law</v>
      </c>
      <c r="D46" s="161">
        <f>' FRAGILITY SURVEY'!G66</f>
        <v>0</v>
      </c>
      <c r="E46" s="134"/>
      <c r="F46" s="181">
        <f>' FRAGILITY SURVEY'!P66</f>
        <v>0</v>
      </c>
      <c r="G46" s="134"/>
      <c r="H46" s="129" t="str">
        <f>IFERROR(' FRAGILITY SURVEY'!H66*' FRAGILITY SURVEY'!Q66,"")</f>
        <v/>
      </c>
      <c r="I46" s="129" t="str">
        <f t="shared" si="10"/>
        <v/>
      </c>
      <c r="J46" s="240">
        <f>' FRAGILITY SURVEY'!U66</f>
        <v>0</v>
      </c>
      <c r="K46" s="233"/>
    </row>
    <row r="47" spans="2:11" ht="32" thickTop="1" thickBot="1">
      <c r="B47" s="52" t="s">
        <v>39</v>
      </c>
      <c r="D47" s="135" t="e">
        <f>IF(E47&lt;0.1,"N/A",IF(E47&lt;1.1,"Very Low",IF(E47&lt;2.1,"Low",IF(E47&lt;3.1,"High",IF(E47&lt;4.1,"Very High")))))</f>
        <v>#DIV/0!</v>
      </c>
      <c r="E47" s="136" t="e">
        <f>AVERAGE(' FRAGILITY SURVEY'!H71:H74)</f>
        <v>#DIV/0!</v>
      </c>
      <c r="F47" s="136" t="e">
        <f>IF(G47&lt;0.1,"N/A",IF(G47&lt;1.1,"Very Low",IF(G47&lt;2.1,"Low",IF(G47&lt;3.1,"High",IF(G47&lt;4.1,"Very High")))))</f>
        <v>#DIV/0!</v>
      </c>
      <c r="G47" s="136" t="e">
        <f>AVERAGE(' FRAGILITY SURVEY'!Q71:Q74)</f>
        <v>#DIV/0!</v>
      </c>
      <c r="H47" s="136" t="e">
        <f>AVERAGE(H48:H51)</f>
        <v>#DIV/0!</v>
      </c>
      <c r="I47" s="136" t="e">
        <f t="shared" si="4"/>
        <v>#DIV/0!</v>
      </c>
      <c r="J47" s="241" t="e">
        <f>IF(K47&lt;0.1,"",IF(K47&lt;1.1,"Low",IF(K47&lt;2.1,"Moderate",IF(K47&lt;3.1,"Strong"))))</f>
        <v>#DIV/0!</v>
      </c>
      <c r="K47" s="234" t="e">
        <f>AVERAGE(' FRAGILITY SURVEY'!V71:V74)</f>
        <v>#DIV/0!</v>
      </c>
    </row>
    <row r="48" spans="2:11" ht="16" thickTop="1">
      <c r="B48" s="53" t="str">
        <f>' FRAGILITY SURVEY'!B71</f>
        <v>Deterioration of violent criminal activity</v>
      </c>
      <c r="D48" s="159">
        <f>' FRAGILITY SURVEY'!G71</f>
        <v>0</v>
      </c>
      <c r="E48" s="129"/>
      <c r="F48" s="179">
        <f>' FRAGILITY SURVEY'!P71</f>
        <v>0</v>
      </c>
      <c r="G48" s="129"/>
      <c r="H48" s="129" t="str">
        <f>IFERROR(' FRAGILITY SURVEY'!H71*' FRAGILITY SURVEY'!Q71,"")</f>
        <v/>
      </c>
      <c r="I48" s="129" t="str">
        <f>IF(H48&lt;0.1,"N/A",IF(H48&lt;2.1,"Very Low",IF(H48&lt;4.1,"Low",IF(H48&lt;9.1,"High",IF(H48&lt;16.1,"Very High",IF(H48="",""))))))</f>
        <v/>
      </c>
      <c r="J48" s="238">
        <f>' FRAGILITY SURVEY'!U71</f>
        <v>0</v>
      </c>
      <c r="K48" s="231"/>
    </row>
    <row r="49" spans="1:11">
      <c r="B49" s="53" t="str">
        <f>' FRAGILITY SURVEY'!B72</f>
        <v>Deterioration of interpersonal and social violence</v>
      </c>
      <c r="D49" s="160">
        <f>' FRAGILITY SURVEY'!G72</f>
        <v>0</v>
      </c>
      <c r="E49" s="127"/>
      <c r="F49" s="180">
        <f>' FRAGILITY SURVEY'!P72</f>
        <v>0</v>
      </c>
      <c r="G49" s="127"/>
      <c r="H49" s="129" t="str">
        <f>IFERROR(' FRAGILITY SURVEY'!H72*' FRAGILITY SURVEY'!Q72,"")</f>
        <v/>
      </c>
      <c r="I49" s="129" t="str">
        <f t="shared" ref="I49:I51" si="11">IF(H49&lt;0.1,"N/A",IF(H49&lt;2.1,"Very Low",IF(H49&lt;4.1,"Low",IF(H49&lt;9.1,"High",IF(H49&lt;16.1,"Very High",IF(H49="",""))))))</f>
        <v/>
      </c>
      <c r="J49" s="239">
        <f>' FRAGILITY SURVEY'!U72</f>
        <v>0</v>
      </c>
      <c r="K49" s="232"/>
    </row>
    <row r="50" spans="1:11">
      <c r="B50" s="53" t="str">
        <f>' FRAGILITY SURVEY'!B73</f>
        <v>Deterioration of conflict risks</v>
      </c>
      <c r="D50" s="160">
        <f>' FRAGILITY SURVEY'!G73</f>
        <v>0</v>
      </c>
      <c r="E50" s="127"/>
      <c r="F50" s="180">
        <f>' FRAGILITY SURVEY'!P73</f>
        <v>0</v>
      </c>
      <c r="G50" s="127"/>
      <c r="H50" s="129" t="str">
        <f>IFERROR(' FRAGILITY SURVEY'!H73*' FRAGILITY SURVEY'!Q73,"")</f>
        <v/>
      </c>
      <c r="I50" s="129" t="str">
        <f t="shared" si="11"/>
        <v/>
      </c>
      <c r="J50" s="239">
        <f>' FRAGILITY SURVEY'!U73</f>
        <v>0</v>
      </c>
      <c r="K50" s="232"/>
    </row>
    <row r="51" spans="1:11" ht="16" thickBot="1">
      <c r="B51" s="53" t="str">
        <f>' FRAGILITY SURVEY'!B74</f>
        <v>Deterioration of terrorism</v>
      </c>
      <c r="D51" s="162">
        <f>' FRAGILITY SURVEY'!G74</f>
        <v>0</v>
      </c>
      <c r="E51" s="128"/>
      <c r="F51" s="182">
        <f>' FRAGILITY SURVEY'!P74</f>
        <v>0</v>
      </c>
      <c r="G51" s="128"/>
      <c r="H51" s="128" t="str">
        <f>IFERROR(' FRAGILITY SURVEY'!H74*' FRAGILITY SURVEY'!Q74,"")</f>
        <v/>
      </c>
      <c r="I51" s="128" t="str">
        <f t="shared" si="11"/>
        <v/>
      </c>
      <c r="J51" s="242">
        <f>' FRAGILITY SURVEY'!U74</f>
        <v>0</v>
      </c>
      <c r="K51" s="235"/>
    </row>
    <row r="52" spans="1:11" ht="17" thickTop="1" thickBot="1">
      <c r="B52" s="116"/>
      <c r="D52" s="90"/>
      <c r="E52" s="90"/>
      <c r="F52" s="90"/>
      <c r="G52" s="90"/>
      <c r="H52" s="90"/>
      <c r="I52" s="90"/>
      <c r="J52" s="90"/>
    </row>
    <row r="53" spans="1:11" ht="30" thickTop="1" thickBot="1">
      <c r="B53" s="61" t="s">
        <v>48</v>
      </c>
      <c r="D53" s="140" t="e">
        <f>IF(E53&lt;0.1,"N/A",IF(E53&lt;1.1,"Very Low",IF(E53&lt;2.1,"Low",IF(E53&lt;3.1,"High",IF(E53&lt;4.1,"Very High")))))</f>
        <v>#DIV/0!</v>
      </c>
      <c r="E53" s="141" t="e">
        <f>AVERAGE(E54,E59)</f>
        <v>#DIV/0!</v>
      </c>
      <c r="F53" s="141" t="e">
        <f>IF(G53&lt;0.1,"N/A",IF(G53&lt;1.1,"Very Low",IF(G53&lt;2.1,"Low",IF(G53&lt;3.1,"High",IF(G53&lt;4.1,"Very High")))))</f>
        <v>#DIV/0!</v>
      </c>
      <c r="G53" s="141" t="e">
        <f>AVERAGE(G54,G59)</f>
        <v>#DIV/0!</v>
      </c>
      <c r="H53" s="141" t="e">
        <f>AVERAGE(H54,H59)</f>
        <v>#DIV/0!</v>
      </c>
      <c r="I53" s="141" t="e">
        <f t="shared" si="4"/>
        <v>#DIV/0!</v>
      </c>
      <c r="J53" s="250" t="e">
        <f t="shared" ref="J53:J54" si="12">IF(K53&lt;0.1,"",IF(K53&lt;1.1,"Low",IF(K53&lt;2.1,"Moderate",IF(K53&lt;3.1,"Strong"))))</f>
        <v>#DIV/0!</v>
      </c>
      <c r="K53" s="243" t="e">
        <f>AVERAGE(K54,K59)</f>
        <v>#DIV/0!</v>
      </c>
    </row>
    <row r="54" spans="1:11" ht="17" thickTop="1" thickBot="1">
      <c r="B54" s="62" t="s">
        <v>99</v>
      </c>
      <c r="D54" s="142" t="e">
        <f>IF(E54&lt;0.1,"N/A",IF(E54&lt;1.1,"Very Low",IF(E54&lt;2.1,"Low",IF(E54&lt;3.1,"High",IF(E54&lt;4.1,"Very High")))))</f>
        <v>#DIV/0!</v>
      </c>
      <c r="E54" s="143" t="e">
        <f>AVERAGE(' FRAGILITY SURVEY'!H81:H84)</f>
        <v>#DIV/0!</v>
      </c>
      <c r="F54" s="143" t="e">
        <f>IF(G54&lt;0.1,"N/A",IF(G54&lt;1.1,"Very Low",IF(G54&lt;2.1,"Low",IF(G54&lt;3.1,"High",IF(G54&lt;4.1,"Very High")))))</f>
        <v>#DIV/0!</v>
      </c>
      <c r="G54" s="143" t="e">
        <f>AVERAGE(' FRAGILITY SURVEY'!Q81:Q84)</f>
        <v>#DIV/0!</v>
      </c>
      <c r="H54" s="143" t="e">
        <f>AVERAGE(H55:H58)</f>
        <v>#DIV/0!</v>
      </c>
      <c r="I54" s="143" t="e">
        <f t="shared" si="4"/>
        <v>#DIV/0!</v>
      </c>
      <c r="J54" s="251" t="e">
        <f t="shared" si="12"/>
        <v>#DIV/0!</v>
      </c>
      <c r="K54" s="244" t="e">
        <f>AVERAGE(' FRAGILITY SURVEY'!V81:V84)</f>
        <v>#DIV/0!</v>
      </c>
    </row>
    <row r="55" spans="1:11" ht="16" thickTop="1">
      <c r="B55" s="63" t="str">
        <f>' FRAGILITY SURVEY'!B81</f>
        <v>Deterioration of voice and accountability</v>
      </c>
      <c r="D55" s="163">
        <f>' FRAGILITY SURVEY'!G81</f>
        <v>0</v>
      </c>
      <c r="E55" s="139"/>
      <c r="F55" s="183">
        <f>' FRAGILITY SURVEY'!P81</f>
        <v>0</v>
      </c>
      <c r="G55" s="139"/>
      <c r="H55" s="139" t="str">
        <f>IFERROR(' FRAGILITY SURVEY'!H81*' FRAGILITY SURVEY'!Q81,"")</f>
        <v/>
      </c>
      <c r="I55" s="139" t="str">
        <f>IF(H55&lt;0.1,"N/A",IF(H55&lt;2.1,"Very Low",IF(H55&lt;4.1,"Low",IF(H55&lt;9.1,"High",IF(H55&lt;16.1,"Very High",IF(H55="",""))))))</f>
        <v/>
      </c>
      <c r="J55" s="252">
        <f>' FRAGILITY SURVEY'!U81</f>
        <v>0</v>
      </c>
      <c r="K55" s="245"/>
    </row>
    <row r="56" spans="1:11">
      <c r="B56" s="63" t="str">
        <f>' FRAGILITY SURVEY'!B82</f>
        <v>Deterioration of access to justice</v>
      </c>
      <c r="D56" s="164">
        <f>' FRAGILITY SURVEY'!G82</f>
        <v>0</v>
      </c>
      <c r="E56" s="137"/>
      <c r="F56" s="184">
        <f>' FRAGILITY SURVEY'!P82</f>
        <v>0</v>
      </c>
      <c r="G56" s="137"/>
      <c r="H56" s="139" t="str">
        <f>IFERROR(' FRAGILITY SURVEY'!H82*' FRAGILITY SURVEY'!Q82,"")</f>
        <v/>
      </c>
      <c r="I56" s="139" t="str">
        <f t="shared" ref="I56:I58" si="13">IF(H56&lt;0.1,"N/A",IF(H56&lt;2.1,"Very Low",IF(H56&lt;4.1,"Low",IF(H56&lt;9.1,"High",IF(H56&lt;16.1,"Very High",IF(H56="",""))))))</f>
        <v/>
      </c>
      <c r="J56" s="253">
        <f>' FRAGILITY SURVEY'!U82</f>
        <v>0</v>
      </c>
      <c r="K56" s="246"/>
    </row>
    <row r="57" spans="1:11">
      <c r="B57" s="63" t="str">
        <f>' FRAGILITY SURVEY'!B83</f>
        <v>Deterioration of horizontal inequality</v>
      </c>
      <c r="D57" s="164">
        <f>' FRAGILITY SURVEY'!G83</f>
        <v>0</v>
      </c>
      <c r="E57" s="137"/>
      <c r="F57" s="184">
        <f>' FRAGILITY SURVEY'!P83</f>
        <v>0</v>
      </c>
      <c r="G57" s="137"/>
      <c r="H57" s="139" t="str">
        <f>IFERROR(' FRAGILITY SURVEY'!H83*' FRAGILITY SURVEY'!Q83,"")</f>
        <v/>
      </c>
      <c r="I57" s="139" t="str">
        <f t="shared" si="13"/>
        <v/>
      </c>
      <c r="J57" s="253">
        <f>' FRAGILITY SURVEY'!U83</f>
        <v>0</v>
      </c>
      <c r="K57" s="246"/>
    </row>
    <row r="58" spans="1:11" ht="16" thickBot="1">
      <c r="B58" s="63" t="str">
        <f>' FRAGILITY SURVEY'!B84</f>
        <v>Deterioration of an inclusive civil society</v>
      </c>
      <c r="D58" s="165">
        <f>' FRAGILITY SURVEY'!G84</f>
        <v>0</v>
      </c>
      <c r="E58" s="144"/>
      <c r="F58" s="185">
        <f>' FRAGILITY SURVEY'!P84</f>
        <v>0</v>
      </c>
      <c r="G58" s="144"/>
      <c r="H58" s="139" t="str">
        <f>IFERROR(' FRAGILITY SURVEY'!H84*' FRAGILITY SURVEY'!Q84,"")</f>
        <v/>
      </c>
      <c r="I58" s="139" t="str">
        <f t="shared" si="13"/>
        <v/>
      </c>
      <c r="J58" s="254">
        <f>' FRAGILITY SURVEY'!U84</f>
        <v>0</v>
      </c>
      <c r="K58" s="247"/>
    </row>
    <row r="59" spans="1:11" ht="17" thickTop="1" thickBot="1">
      <c r="B59" s="67" t="s">
        <v>100</v>
      </c>
      <c r="D59" s="145" t="e">
        <f>IF(E59&lt;0.1,"N/A",IF(E59&lt;1.1,"Very Low",IF(E59&lt;2.1,"Low",IF(E59&lt;3.1,"High",IF(E59&lt;4.1,"Very High")))))</f>
        <v>#DIV/0!</v>
      </c>
      <c r="E59" s="146" t="e">
        <f>AVERAGE(' FRAGILITY SURVEY'!H89:H90)</f>
        <v>#DIV/0!</v>
      </c>
      <c r="F59" s="146" t="e">
        <f>IF(G59&lt;0.1,"N/A",IF(G59&lt;1.1,"Very Low",IF(G59&lt;2.1,"Low",IF(G59&lt;3.1,"High",IF(G59&lt;4.1,"Very High")))))</f>
        <v>#DIV/0!</v>
      </c>
      <c r="G59" s="146" t="e">
        <f>AVERAGE(' FRAGILITY SURVEY'!Q89:Q90)</f>
        <v>#DIV/0!</v>
      </c>
      <c r="H59" s="146" t="e">
        <f>AVERAGE(H60:H61)</f>
        <v>#DIV/0!</v>
      </c>
      <c r="I59" s="146" t="e">
        <f t="shared" si="4"/>
        <v>#DIV/0!</v>
      </c>
      <c r="J59" s="255" t="e">
        <f>IF(K59&lt;0.1,"",IF(K59&lt;1.1,"Low",IF(K59&lt;2.1,"Moderate",IF(K59&lt;3.1,"Strong"))))</f>
        <v>#DIV/0!</v>
      </c>
      <c r="K59" s="248" t="e">
        <f>AVERAGE(' FRAGILITY SURVEY'!V89:V90)</f>
        <v>#DIV/0!</v>
      </c>
    </row>
    <row r="60" spans="1:11" ht="16" customHeight="1" thickTop="1">
      <c r="B60" s="64" t="str">
        <f>' FRAGILITY SURVEY'!B89</f>
        <v>Deterioration of vertical inequality_x000D_</v>
      </c>
      <c r="D60" s="163">
        <f>' FRAGILITY SURVEY'!G89</f>
        <v>0</v>
      </c>
      <c r="E60" s="139"/>
      <c r="F60" s="183">
        <f>' FRAGILITY SURVEY'!P89</f>
        <v>0</v>
      </c>
      <c r="G60" s="139"/>
      <c r="H60" s="139" t="str">
        <f>IFERROR(' FRAGILITY SURVEY'!H89*' FRAGILITY SURVEY'!Q89,"")</f>
        <v/>
      </c>
      <c r="I60" s="139" t="str">
        <f>IF(H60&lt;0.1,"N/A",IF(H60&lt;2.1,"Very Low",IF(H60&lt;4.1,"Low",IF(H60&lt;9.1,"High",IF(H60&lt;16.1,"Very High",IF(H60="",""))))))</f>
        <v/>
      </c>
      <c r="J60" s="252">
        <f>' FRAGILITY SURVEY'!U89</f>
        <v>0</v>
      </c>
      <c r="K60" s="245"/>
    </row>
    <row r="61" spans="1:11" ht="16" thickBot="1">
      <c r="B61" s="64" t="str">
        <f>' FRAGILITY SURVEY'!B90</f>
        <v>Deterioration of gender inequality</v>
      </c>
      <c r="D61" s="166">
        <f>' FRAGILITY SURVEY'!G90</f>
        <v>0</v>
      </c>
      <c r="E61" s="138"/>
      <c r="F61" s="186">
        <f>' FRAGILITY SURVEY'!P90</f>
        <v>0</v>
      </c>
      <c r="G61" s="138"/>
      <c r="H61" s="138" t="str">
        <f>IFERROR(' FRAGILITY SURVEY'!H90*' FRAGILITY SURVEY'!Q90,"")</f>
        <v/>
      </c>
      <c r="I61" s="138" t="str">
        <f>IF(H61&lt;0.1,"N/A",IF(H61&lt;2.1,"Very Low",IF(H61&lt;4.1,"Low",IF(H61&lt;9.1,"High",IF(H61&lt;16.1,"Very High",IF(H61="",""))))))</f>
        <v/>
      </c>
      <c r="J61" s="256">
        <f>' FRAGILITY SURVEY'!U90</f>
        <v>0</v>
      </c>
      <c r="K61" s="249"/>
    </row>
    <row r="62" spans="1:11" ht="16" thickTop="1">
      <c r="A62" s="14"/>
      <c r="B62" s="12"/>
      <c r="C62" s="73"/>
      <c r="D62" s="74"/>
      <c r="E62" s="74"/>
      <c r="F62" s="74"/>
      <c r="G62" s="74"/>
      <c r="H62" s="74"/>
      <c r="I62" s="74"/>
      <c r="J62" s="74"/>
    </row>
  </sheetData>
  <mergeCells count="1">
    <mergeCell ref="B2:B3"/>
  </mergeCells>
  <conditionalFormatting sqref="D5:I61">
    <cfRule type="containsText" dxfId="142" priority="4" operator="containsText" text="Very High">
      <formula>NOT(ISERROR(SEARCH("Very High",D5)))</formula>
    </cfRule>
    <cfRule type="containsText" dxfId="141" priority="5" operator="containsText" text="High">
      <formula>NOT(ISERROR(SEARCH("High",D5)))</formula>
    </cfRule>
    <cfRule type="containsText" dxfId="140" priority="6" operator="containsText" text="Very Low">
      <formula>NOT(ISERROR(SEARCH("Very Low",D5)))</formula>
    </cfRule>
    <cfRule type="containsText" dxfId="139" priority="8" operator="containsText" text="Low">
      <formula>NOT(ISERROR(SEARCH("Low",D5)))</formula>
    </cfRule>
  </conditionalFormatting>
  <conditionalFormatting sqref="J5:J61">
    <cfRule type="containsText" dxfId="138" priority="1" operator="containsText" text="Low">
      <formula>NOT(ISERROR(SEARCH("Low",J5)))</formula>
    </cfRule>
    <cfRule type="containsText" dxfId="137" priority="2" operator="containsText" text="Moderate">
      <formula>NOT(ISERROR(SEARCH("Moderate",J5)))</formula>
    </cfRule>
    <cfRule type="containsText" dxfId="136" priority="3" operator="containsText" text="Strong">
      <formula>NOT(ISERROR(SEARCH("Strong",J5)))</formula>
    </cfRule>
  </conditionalFormatting>
  <pageMargins left="0.75" right="0.75" top="1" bottom="1" header="0.5" footer="0.5"/>
  <pageSetup paperSize="9" orientation="portrait" horizontalDpi="4294967292" verticalDpi="4294967292"/>
  <ignoredErrors>
    <ignoredError sqref="F8 F9:F18 D8:D13 D16:D19 D22:D27 J8:J13 J16:J18 D29:D30 J23:J27 D33:D36 F33:G36 J33:J36 D38:D40 F38:G39 J38:J39 D52 D62:D70" emptyCellReference="1"/>
    <ignoredError sqref="E5:E6 E14 I14 E22:E27 F5" formula="1"/>
    <ignoredError sqref="D20:D21 F28 D28 D31:D32 D37 D41:D51 F44:G46 F49:G51 D53:D61 F56:G58 F61:G61 F43:G43 J43 J44:J46 F48:G48 J48 J49:J51 F55:G55 J55 J56:J58 F60:G60 J60 J61" evalError="1" emptyCellReference="1"/>
    <ignoredError sqref="G20:I21 E28 G28 H28 F31:I31 F32:I32 F37:H37 E48:E51 F41:I42 E43:E46 K43:K46 F47:H47 K48:K51 E60:E61 F53:I54 E55:E58 K55:K58 F59:H59 K60:K61 J29 K20:K21 K28 K31 K32 K37 K41:K42 K47 K53:K54 K59" evalError="1"/>
    <ignoredError sqref="E20:F21 E31:E32 E37 E41:E42 E47 E53:E54 E59 I47 I28 I37 I59" evalError="1" formula="1"/>
    <ignoredError sqref="F22:F27" formula="1" emptyCellReferenc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2:P62"/>
  <sheetViews>
    <sheetView showGridLines="0" workbookViewId="0">
      <selection activeCell="M7" sqref="M7"/>
    </sheetView>
  </sheetViews>
  <sheetFormatPr baseColWidth="10" defaultRowHeight="15" x14ac:dyDescent="0"/>
  <cols>
    <col min="1" max="1" width="2.33203125" style="1" customWidth="1"/>
    <col min="2" max="2" width="60" style="1" customWidth="1"/>
    <col min="3" max="3" width="2.33203125" style="1" customWidth="1"/>
    <col min="4" max="4" width="0" hidden="1" customWidth="1"/>
    <col min="5" max="5" width="10.83203125" hidden="1" customWidth="1"/>
    <col min="6" max="6" width="0" hidden="1" customWidth="1"/>
    <col min="7" max="8" width="10.83203125" hidden="1" customWidth="1"/>
    <col min="11" max="11" width="10.83203125" hidden="1" customWidth="1"/>
    <col min="12" max="12" width="2.33203125" customWidth="1"/>
    <col min="13" max="13" width="8.5" customWidth="1"/>
    <col min="14" max="14" width="56.1640625" customWidth="1"/>
    <col min="15" max="15" width="2.33203125" customWidth="1"/>
    <col min="16" max="16" width="41.1640625" customWidth="1"/>
  </cols>
  <sheetData>
    <row r="2" spans="1:16">
      <c r="B2" s="352" t="s">
        <v>101</v>
      </c>
      <c r="D2" s="257" t="s">
        <v>0</v>
      </c>
      <c r="E2" s="257"/>
      <c r="F2" s="257" t="s">
        <v>61</v>
      </c>
      <c r="G2" s="257"/>
      <c r="H2" s="257" t="s">
        <v>1</v>
      </c>
      <c r="I2" s="257" t="s">
        <v>2</v>
      </c>
      <c r="J2" s="257" t="s">
        <v>97</v>
      </c>
      <c r="M2" s="299" t="s">
        <v>108</v>
      </c>
      <c r="N2" s="301"/>
      <c r="P2" s="341" t="s">
        <v>115</v>
      </c>
    </row>
    <row r="3" spans="1:16" ht="30">
      <c r="B3" s="353"/>
      <c r="D3" s="258"/>
      <c r="E3" s="258"/>
      <c r="F3" s="258"/>
      <c r="G3" s="258"/>
      <c r="H3" s="258"/>
      <c r="I3" s="258"/>
      <c r="J3" s="258"/>
      <c r="M3" s="308" t="s">
        <v>109</v>
      </c>
      <c r="N3" s="302" t="s">
        <v>114</v>
      </c>
      <c r="P3" s="303" t="s">
        <v>116</v>
      </c>
    </row>
    <row r="4" spans="1:16" ht="14" customHeight="1" thickBot="1">
      <c r="B4" s="259"/>
      <c r="D4" s="258"/>
      <c r="E4" s="258"/>
      <c r="F4" s="258"/>
      <c r="G4" s="258"/>
      <c r="H4" s="258"/>
      <c r="I4" s="304"/>
      <c r="J4" s="304"/>
      <c r="K4" s="305"/>
      <c r="L4" s="305"/>
      <c r="M4" s="306"/>
      <c r="N4" s="307"/>
      <c r="P4" s="300"/>
    </row>
    <row r="5" spans="1:16" ht="30" thickTop="1" thickBot="1">
      <c r="A5" s="3"/>
      <c r="B5" s="5" t="s">
        <v>15</v>
      </c>
      <c r="C5" s="6"/>
      <c r="D5" s="99" t="e">
        <f>IF(E5&lt;0.1,"N/A",IF(E5&lt;1.1,"Very Low",IF(E5&lt;2.1,"Low",IF(E5&lt;3.1,"High",IF(E5&lt;4.1,"Very High")))))</f>
        <v>#DIV/0!</v>
      </c>
      <c r="E5" s="100" t="e">
        <f>AVERAGE(E6,E14)</f>
        <v>#DIV/0!</v>
      </c>
      <c r="F5" s="100" t="e">
        <f>IF(G5&lt;0.1,"N/A",IF(G5&lt;1.1,"Very Low",IF(G5&lt;2.1,"Low",IF(G5&lt;3.1,"High",IF(G5&lt;4.1,"Very High")))))</f>
        <v>#DIV/0!</v>
      </c>
      <c r="G5" s="100" t="e">
        <f>AVERAGE(G6,G14)</f>
        <v>#DIV/0!</v>
      </c>
      <c r="H5" s="260" t="e">
        <f>AVERAGE(H6,H14)</f>
        <v>#DIV/0!</v>
      </c>
      <c r="I5" s="99" t="e">
        <f t="shared" ref="I5" si="0">IF(H5&lt;0.1,"N/A",IF(H5&lt;2.1,"Very Low",IF(H5&lt;4.1,"Low",IF(H5&lt;9.1,"High",IF(H5&lt;16.1,"Very High")))))</f>
        <v>#DIV/0!</v>
      </c>
      <c r="J5" s="194" t="e">
        <f>IF(K5&lt;0.1,"",IF(K5&lt;1.1,"Low",IF(K5&lt;2.1,"Moderate",IF(K5&lt;3.1,"Strong"))))</f>
        <v>#DIV/0!</v>
      </c>
      <c r="K5" s="187" t="e">
        <f>AVERAGE(K6,K14)</f>
        <v>#DIV/0!</v>
      </c>
      <c r="P5" s="354" t="s">
        <v>117</v>
      </c>
    </row>
    <row r="6" spans="1:16" ht="17" thickTop="1" thickBot="1">
      <c r="B6" s="4" t="s">
        <v>16</v>
      </c>
      <c r="D6" s="124" t="e">
        <f>IF(E6&lt;0.1,"N/A",IF(E6&lt;1.1,"Very Low",IF(E6&lt;2.1,"Low",IF(E6&lt;3.1,"High",IF(E6&lt;4.1,"Very High")))))</f>
        <v>#DIV/0!</v>
      </c>
      <c r="E6" s="125" t="e">
        <f>AVERAGE(' FRAGILITY SURVEY'!H9:H15)</f>
        <v>#DIV/0!</v>
      </c>
      <c r="F6" s="125" t="e">
        <f>IF(G6&lt;0.1,"N/A",IF(G6&lt;1.1,"Very Low",IF(G6&lt;2.1,"Low",IF(G6&lt;3.1,"High",IF(G6&lt;4.1,"Very High")))))</f>
        <v>#DIV/0!</v>
      </c>
      <c r="G6" s="125" t="e">
        <f>AVERAGE(' FRAGILITY SURVEY'!Q9:Q15)</f>
        <v>#DIV/0!</v>
      </c>
      <c r="H6" s="261" t="e">
        <f t="shared" ref="H6" si="1">AVERAGE(H7:H13)</f>
        <v>#DIV/0!</v>
      </c>
      <c r="I6" s="124" t="e">
        <f>IF(H6&lt;0.1,"",IF(H6&lt;2.1,"Very Low",IF(H6&lt;4.1,"Low",IF(H6&lt;9.1,"High",IF(H6&lt;16.1,"Very High")))))</f>
        <v>#DIV/0!</v>
      </c>
      <c r="J6" s="195" t="e">
        <f>IF(K6&lt;0.1,"",IF(K6&lt;1.1,"Low",IF(K6&lt;2.1,"Moderate",IF(K6&lt;3.1,"Strong"))))</f>
        <v>#DIV/0!</v>
      </c>
      <c r="K6" s="188" t="e">
        <f>AVERAGE(' FRAGILITY SURVEY'!V9:V15)</f>
        <v>#DIV/0!</v>
      </c>
      <c r="P6" s="355"/>
    </row>
    <row r="7" spans="1:16" ht="16" thickTop="1">
      <c r="B7" s="7" t="str">
        <f>' FRAGILITY SURVEY'!B9</f>
        <v>Deterioration of food security</v>
      </c>
      <c r="D7" s="147">
        <f>' FRAGILITY SURVEY'!G9</f>
        <v>0</v>
      </c>
      <c r="E7" s="97"/>
      <c r="F7" s="167">
        <f>' FRAGILITY SURVEY'!P9</f>
        <v>0</v>
      </c>
      <c r="G7" s="97"/>
      <c r="H7" s="262" t="str">
        <f>IFERROR(' FRAGILITY SURVEY'!H9*' FRAGILITY SURVEY'!Q9,"")</f>
        <v/>
      </c>
      <c r="I7" s="266" t="str">
        <f>IF(H7&lt;0.1,"",IF(H7&lt;2.1,"Very Low",IF(H7&lt;4.1,"Low",IF(H7&lt;9.1,"High",IF(H7&lt;16.1,"Very High",IF(H7="",""))))))</f>
        <v/>
      </c>
      <c r="J7" s="196">
        <f>' FRAGILITY SURVEY'!U9</f>
        <v>0</v>
      </c>
      <c r="K7" s="189"/>
      <c r="M7" s="309"/>
      <c r="N7" s="310"/>
      <c r="P7" s="355"/>
    </row>
    <row r="8" spans="1:16">
      <c r="B8" s="7" t="str">
        <f>' FRAGILITY SURVEY'!B10</f>
        <v>Deterioration of social development</v>
      </c>
      <c r="D8" s="147">
        <f>' FRAGILITY SURVEY'!G10</f>
        <v>0</v>
      </c>
      <c r="E8" s="96"/>
      <c r="F8" s="168">
        <f>' FRAGILITY SURVEY'!P10</f>
        <v>0</v>
      </c>
      <c r="G8" s="96"/>
      <c r="H8" s="262" t="str">
        <f>IFERROR(' FRAGILITY SURVEY'!H10*' FRAGILITY SURVEY'!Q10,"")</f>
        <v/>
      </c>
      <c r="I8" s="266" t="str">
        <f t="shared" ref="I8:I18" si="2">IF(H8&lt;0.1,"N/A",IF(H8&lt;2.1,"Very Low",IF(H8&lt;4.1,"Low",IF(H8&lt;9.1,"High",IF(H8&lt;16.1,"Very High",IF(H8="",""))))))</f>
        <v/>
      </c>
      <c r="J8" s="197">
        <f>' FRAGILITY SURVEY'!U10</f>
        <v>0</v>
      </c>
      <c r="K8" s="190"/>
      <c r="M8" s="311"/>
      <c r="N8" s="312"/>
      <c r="P8" s="355"/>
    </row>
    <row r="9" spans="1:16">
      <c r="B9" s="7" t="str">
        <f>' FRAGILITY SURVEY'!B11</f>
        <v>Deterioration of economic development</v>
      </c>
      <c r="D9" s="147">
        <f>' FRAGILITY SURVEY'!G11</f>
        <v>0</v>
      </c>
      <c r="E9" s="96"/>
      <c r="F9" s="168">
        <f>' FRAGILITY SURVEY'!P11</f>
        <v>0</v>
      </c>
      <c r="G9" s="96"/>
      <c r="H9" s="262" t="str">
        <f>IFERROR(' FRAGILITY SURVEY'!H11*' FRAGILITY SURVEY'!Q11,"")</f>
        <v/>
      </c>
      <c r="I9" s="266" t="str">
        <f t="shared" si="2"/>
        <v/>
      </c>
      <c r="J9" s="197">
        <f>' FRAGILITY SURVEY'!U11</f>
        <v>0</v>
      </c>
      <c r="K9" s="190"/>
      <c r="M9" s="311"/>
      <c r="N9" s="312"/>
      <c r="P9" s="355"/>
    </row>
    <row r="10" spans="1:16">
      <c r="B10" s="7" t="str">
        <f>' FRAGILITY SURVEY'!B12</f>
        <v>Deterioration of regulatory quality state</v>
      </c>
      <c r="D10" s="147">
        <f>' FRAGILITY SURVEY'!G12</f>
        <v>0</v>
      </c>
      <c r="E10" s="96"/>
      <c r="F10" s="168">
        <f>' FRAGILITY SURVEY'!P12</f>
        <v>0</v>
      </c>
      <c r="G10" s="96"/>
      <c r="H10" s="262" t="str">
        <f>IFERROR(' FRAGILITY SURVEY'!H12*' FRAGILITY SURVEY'!Q12,"")</f>
        <v/>
      </c>
      <c r="I10" s="266" t="str">
        <f t="shared" si="2"/>
        <v/>
      </c>
      <c r="J10" s="197">
        <f>' FRAGILITY SURVEY'!U12</f>
        <v>0</v>
      </c>
      <c r="K10" s="190"/>
      <c r="M10" s="311"/>
      <c r="N10" s="312"/>
      <c r="P10" s="355"/>
    </row>
    <row r="11" spans="1:16">
      <c r="B11" s="7" t="str">
        <f>' FRAGILITY SURVEY'!B13</f>
        <v>Deterioration of resource rent dependency</v>
      </c>
      <c r="D11" s="147">
        <f>' FRAGILITY SURVEY'!G13</f>
        <v>0</v>
      </c>
      <c r="E11" s="96"/>
      <c r="F11" s="168">
        <f>' FRAGILITY SURVEY'!P13</f>
        <v>0</v>
      </c>
      <c r="G11" s="96"/>
      <c r="H11" s="262" t="str">
        <f>IFERROR(' FRAGILITY SURVEY'!H13*' FRAGILITY SURVEY'!Q13,"")</f>
        <v/>
      </c>
      <c r="I11" s="266" t="str">
        <f t="shared" si="2"/>
        <v/>
      </c>
      <c r="J11" s="197">
        <f>' FRAGILITY SURVEY'!U13</f>
        <v>0</v>
      </c>
      <c r="K11" s="190"/>
      <c r="M11" s="311"/>
      <c r="N11" s="312"/>
      <c r="P11" s="355"/>
    </row>
    <row r="12" spans="1:16">
      <c r="B12" s="7" t="str">
        <f>' FRAGILITY SURVEY'!B14</f>
        <v>Deterioration of aid dependency</v>
      </c>
      <c r="D12" s="147">
        <f>' FRAGILITY SURVEY'!G14</f>
        <v>0</v>
      </c>
      <c r="E12" s="96"/>
      <c r="F12" s="168">
        <f>' FRAGILITY SURVEY'!P14</f>
        <v>0</v>
      </c>
      <c r="G12" s="96"/>
      <c r="H12" s="262" t="str">
        <f>IFERROR(' FRAGILITY SURVEY'!H14*' FRAGILITY SURVEY'!Q14,"")</f>
        <v/>
      </c>
      <c r="I12" s="266" t="str">
        <f t="shared" si="2"/>
        <v/>
      </c>
      <c r="J12" s="197">
        <f>' FRAGILITY SURVEY'!U14</f>
        <v>0</v>
      </c>
      <c r="K12" s="190"/>
      <c r="M12" s="311"/>
      <c r="N12" s="312"/>
      <c r="P12" s="355"/>
    </row>
    <row r="13" spans="1:16" ht="16" thickBot="1">
      <c r="B13" s="7" t="str">
        <f>' FRAGILITY SURVEY'!B15</f>
        <v>Deterioration of remoteness</v>
      </c>
      <c r="D13" s="147">
        <f>' FRAGILITY SURVEY'!G15</f>
        <v>0</v>
      </c>
      <c r="E13" s="101"/>
      <c r="F13" s="169">
        <f>' FRAGILITY SURVEY'!P15</f>
        <v>0</v>
      </c>
      <c r="G13" s="101"/>
      <c r="H13" s="262" t="str">
        <f>IFERROR(' FRAGILITY SURVEY'!H15*' FRAGILITY SURVEY'!Q15,"")</f>
        <v/>
      </c>
      <c r="I13" s="266" t="str">
        <f t="shared" si="2"/>
        <v/>
      </c>
      <c r="J13" s="198">
        <f>' FRAGILITY SURVEY'!U15</f>
        <v>0</v>
      </c>
      <c r="K13" s="191"/>
      <c r="M13" s="313"/>
      <c r="N13" s="314"/>
      <c r="P13" s="355"/>
    </row>
    <row r="14" spans="1:16" ht="17" thickTop="1" thickBot="1">
      <c r="B14" s="4" t="s">
        <v>9</v>
      </c>
      <c r="D14" s="126" t="e">
        <f>IF(E14&lt;0.1,"N/A",IF(E14&lt;1.1,"Very Low",IF(E14&lt;2.1,"Low",IF(E14&lt;3.1,"High",IF(E14&lt;4.1,"Very High")))))</f>
        <v>#DIV/0!</v>
      </c>
      <c r="E14" s="98" t="e">
        <f>AVERAGE(' FRAGILITY SURVEY'!H20:H23)</f>
        <v>#DIV/0!</v>
      </c>
      <c r="F14" s="98" t="e">
        <f>IF(G14&lt;0.1,"N/A",IF(G14&lt;1.1,"Very Low",IF(G14&lt;2.1,"Low",IF(G14&lt;3.1,"High",IF(G14&lt;4.1,"Very High")))))</f>
        <v>#DIV/0!</v>
      </c>
      <c r="G14" s="98" t="e">
        <f>AVERAGE(' FRAGILITY SURVEY'!Q20:Q23)</f>
        <v>#DIV/0!</v>
      </c>
      <c r="H14" s="263" t="e">
        <f t="shared" ref="H14" si="3">AVERAGE(H15:H18)</f>
        <v>#DIV/0!</v>
      </c>
      <c r="I14" s="126" t="e">
        <f t="shared" ref="I14:I59" si="4">IF(H14&lt;0.1,"N/A",IF(H14&lt;2.1,"Very Low",IF(H14&lt;4.1,"Low",IF(H14&lt;9.1,"High",IF(H14&lt;16.1,"Very High")))))</f>
        <v>#DIV/0!</v>
      </c>
      <c r="J14" s="199" t="e">
        <f>IF(K14&lt;0.1,"",IF(K14&lt;1.1,"Low",IF(K14&lt;2.1,"Moderate",IF(K14&lt;3.1,"Strong"))))</f>
        <v>#DIV/0!</v>
      </c>
      <c r="K14" s="192" t="e">
        <f>AVERAGE(' FRAGILITY SURVEY'!V20:V23)</f>
        <v>#DIV/0!</v>
      </c>
      <c r="P14" s="355"/>
    </row>
    <row r="15" spans="1:16" ht="16" thickTop="1">
      <c r="B15" s="29" t="str">
        <f>' FRAGILITY SURVEY'!B20</f>
        <v>Deterioration of unemployment rate</v>
      </c>
      <c r="D15" s="148">
        <f>' FRAGILITY SURVEY'!G20</f>
        <v>0</v>
      </c>
      <c r="E15" s="97"/>
      <c r="F15" s="167">
        <f>' FRAGILITY SURVEY'!P20</f>
        <v>0</v>
      </c>
      <c r="G15" s="97"/>
      <c r="H15" s="264" t="str">
        <f>IFERROR(' FRAGILITY SURVEY'!H20*' FRAGILITY SURVEY'!Q20,"")</f>
        <v/>
      </c>
      <c r="I15" s="266" t="str">
        <f t="shared" si="2"/>
        <v/>
      </c>
      <c r="J15" s="196">
        <f>' FRAGILITY SURVEY'!U20</f>
        <v>0</v>
      </c>
      <c r="K15" s="189"/>
      <c r="M15" s="309"/>
      <c r="N15" s="310"/>
      <c r="P15" s="355"/>
    </row>
    <row r="16" spans="1:16">
      <c r="B16" s="29" t="str">
        <f>' FRAGILITY SURVEY'!B21</f>
        <v>Deterioration of NEET rate</v>
      </c>
      <c r="D16" s="149">
        <f>' FRAGILITY SURVEY'!G21</f>
        <v>0</v>
      </c>
      <c r="E16" s="96"/>
      <c r="F16" s="168">
        <f>' FRAGILITY SURVEY'!P21</f>
        <v>0</v>
      </c>
      <c r="G16" s="96"/>
      <c r="H16" s="264" t="str">
        <f>IFERROR(' FRAGILITY SURVEY'!H21*' FRAGILITY SURVEY'!Q21,"")</f>
        <v/>
      </c>
      <c r="I16" s="266" t="str">
        <f t="shared" si="2"/>
        <v/>
      </c>
      <c r="J16" s="197">
        <f>' FRAGILITY SURVEY'!U21</f>
        <v>0</v>
      </c>
      <c r="K16" s="190"/>
      <c r="M16" s="311"/>
      <c r="N16" s="312"/>
      <c r="P16" s="355"/>
    </row>
    <row r="17" spans="2:16">
      <c r="B17" s="29" t="str">
        <f>' FRAGILITY SURVEY'!B22</f>
        <v>Deterioration of vertical inequality</v>
      </c>
      <c r="D17" s="149">
        <f>' FRAGILITY SURVEY'!G22</f>
        <v>0</v>
      </c>
      <c r="E17" s="96"/>
      <c r="F17" s="168">
        <f>' FRAGILITY SURVEY'!P22</f>
        <v>0</v>
      </c>
      <c r="G17" s="96"/>
      <c r="H17" s="264" t="str">
        <f>IFERROR(' FRAGILITY SURVEY'!H22*' FRAGILITY SURVEY'!Q22,"")</f>
        <v/>
      </c>
      <c r="I17" s="266" t="str">
        <f t="shared" si="2"/>
        <v/>
      </c>
      <c r="J17" s="197">
        <f>' FRAGILITY SURVEY'!U22</f>
        <v>0</v>
      </c>
      <c r="K17" s="190"/>
      <c r="M17" s="311"/>
      <c r="N17" s="312"/>
      <c r="P17" s="355"/>
    </row>
    <row r="18" spans="2:16" ht="16" thickBot="1">
      <c r="B18" s="29" t="str">
        <f>' FRAGILITY SURVEY'!B23</f>
        <v>Deterioration of horizontal inequality</v>
      </c>
      <c r="D18" s="150">
        <f>' FRAGILITY SURVEY'!G23</f>
        <v>0</v>
      </c>
      <c r="E18" s="123"/>
      <c r="F18" s="170">
        <f>' FRAGILITY SURVEY'!P23</f>
        <v>0</v>
      </c>
      <c r="G18" s="123"/>
      <c r="H18" s="265" t="str">
        <f>IFERROR(' FRAGILITY SURVEY'!H23*' FRAGILITY SURVEY'!Q23,"")</f>
        <v/>
      </c>
      <c r="I18" s="267" t="str">
        <f t="shared" si="2"/>
        <v/>
      </c>
      <c r="J18" s="200">
        <f>' FRAGILITY SURVEY'!U23</f>
        <v>0</v>
      </c>
      <c r="K18" s="193"/>
      <c r="M18" s="313"/>
      <c r="N18" s="314"/>
      <c r="P18" s="355"/>
    </row>
    <row r="19" spans="2:16" ht="17" thickTop="1" thickBot="1">
      <c r="B19" s="116"/>
      <c r="D19" s="90"/>
      <c r="E19" s="90"/>
      <c r="F19" s="90"/>
      <c r="G19" s="90"/>
      <c r="H19" s="90"/>
      <c r="I19" s="90"/>
      <c r="J19" s="90"/>
      <c r="K19" s="74"/>
      <c r="P19" s="355"/>
    </row>
    <row r="20" spans="2:16" ht="30" thickTop="1" thickBot="1">
      <c r="B20" s="31" t="s">
        <v>17</v>
      </c>
      <c r="D20" s="117" t="e">
        <f>IF(E20&lt;0.1,"N/A",IF(E20&lt;1.1,"Very Low",IF(E20&lt;2.1,"Low",IF(E20&lt;3.1,"High",IF(E20&lt;4.1,"Very High")))))</f>
        <v>#DIV/0!</v>
      </c>
      <c r="E20" s="118" t="e">
        <f>AVERAGE(E21,E28)</f>
        <v>#DIV/0!</v>
      </c>
      <c r="F20" s="118" t="e">
        <f>IF(G20&lt;0.1,"N/A",IF(G20&lt;1.1,"Very Low",IF(G20&lt;2.1,"Low",IF(G20&lt;3.1,"High",IF(G20&lt;4.1,"Very High")))))</f>
        <v>#DIV/0!</v>
      </c>
      <c r="G20" s="118" t="e">
        <f>AVERAGE(G21,G28)</f>
        <v>#DIV/0!</v>
      </c>
      <c r="H20" s="268" t="e">
        <f>AVERAGE(H21,H28)</f>
        <v>#DIV/0!</v>
      </c>
      <c r="I20" s="117" t="e">
        <f t="shared" si="4"/>
        <v>#DIV/0!</v>
      </c>
      <c r="J20" s="208" t="e">
        <f t="shared" ref="J20:J21" si="5">IF(K20&lt;0.1,"",IF(K20&lt;1.1,"Low",IF(K20&lt;2.1,"Moderate",IF(K20&lt;3.1,"Strong"))))</f>
        <v>#DIV/0!</v>
      </c>
      <c r="K20" s="201" t="e">
        <f>AVERAGE(K21,K28)</f>
        <v>#DIV/0!</v>
      </c>
      <c r="P20" s="355"/>
    </row>
    <row r="21" spans="2:16" ht="17" thickTop="1" thickBot="1">
      <c r="B21" s="32" t="s">
        <v>18</v>
      </c>
      <c r="D21" s="119" t="e">
        <f>IF(E21&lt;0.1,"N/A",IF(E21&lt;1.1,"Very Low",IF(E21&lt;2.1,"Low",IF(E21&lt;3.1,"High",IF(E21&lt;4.1,"Very High")))))</f>
        <v>#DIV/0!</v>
      </c>
      <c r="E21" s="120" t="e">
        <f>AVERAGE(' FRAGILITY SURVEY'!H30:H35)</f>
        <v>#DIV/0!</v>
      </c>
      <c r="F21" s="120" t="e">
        <f>IF(G21&lt;0.1,"N/A",IF(G21&lt;1.1,"Very Low",IF(G21&lt;2.1,"Low",IF(G21&lt;3.1,"High",IF(G21&lt;4.1,"Very High")))))</f>
        <v>#DIV/0!</v>
      </c>
      <c r="G21" s="120" t="e">
        <f>AVERAGE(' FRAGILITY SURVEY'!Q30:Q35)</f>
        <v>#DIV/0!</v>
      </c>
      <c r="H21" s="269" t="e">
        <f>AVERAGE(H22:H27)</f>
        <v>#DIV/0!</v>
      </c>
      <c r="I21" s="119" t="e">
        <f t="shared" si="4"/>
        <v>#DIV/0!</v>
      </c>
      <c r="J21" s="209" t="e">
        <f t="shared" si="5"/>
        <v>#DIV/0!</v>
      </c>
      <c r="K21" s="202" t="e">
        <f>AVERAGE(' FRAGILITY SURVEY'!V30:V35)</f>
        <v>#DIV/0!</v>
      </c>
      <c r="P21" s="355"/>
    </row>
    <row r="22" spans="2:16" ht="16" thickTop="1">
      <c r="B22" s="33" t="str">
        <f>' FRAGILITY SURVEY'!B30</f>
        <v>Deterioration of socio-economic vulnerability</v>
      </c>
      <c r="D22" s="151">
        <f>' FRAGILITY SURVEY'!G30</f>
        <v>0</v>
      </c>
      <c r="E22" s="103"/>
      <c r="F22" s="171">
        <f>' FRAGILITY SURVEY'!P30</f>
        <v>0</v>
      </c>
      <c r="G22" s="103"/>
      <c r="H22" s="270" t="str">
        <f>IFERROR(' FRAGILITY SURVEY'!H30*' FRAGILITY SURVEY'!Q30,"")</f>
        <v/>
      </c>
      <c r="I22" s="273" t="str">
        <f>IF(H22&lt;0.1,"N/A",IF(H22&lt;2.1,"Very Low",IF(H22&lt;4.1,"Low",IF(H22&lt;9.1,"High",IF(H22&lt;16.1,"Very High",IF(H22="",""))))))</f>
        <v/>
      </c>
      <c r="J22" s="210">
        <f>' FRAGILITY SURVEY'!U30</f>
        <v>0</v>
      </c>
      <c r="K22" s="203"/>
      <c r="M22" s="315"/>
      <c r="N22" s="316"/>
      <c r="P22" s="355"/>
    </row>
    <row r="23" spans="2:16">
      <c r="B23" s="33" t="str">
        <f>' FRAGILITY SURVEY'!B31</f>
        <v>Deterioration of food security</v>
      </c>
      <c r="D23" s="152">
        <f>' FRAGILITY SURVEY'!G31</f>
        <v>0</v>
      </c>
      <c r="E23" s="102"/>
      <c r="F23" s="172">
        <f>' FRAGILITY SURVEY'!P31</f>
        <v>0</v>
      </c>
      <c r="G23" s="102"/>
      <c r="H23" s="270" t="str">
        <f>IFERROR(' FRAGILITY SURVEY'!H31*' FRAGILITY SURVEY'!Q31,"")</f>
        <v/>
      </c>
      <c r="I23" s="273" t="str">
        <f t="shared" ref="I23:I27" si="6">IF(H23&lt;0.1,"N/A",IF(H23&lt;2.1,"Very Low",IF(H23&lt;4.1,"Low",IF(H23&lt;9.1,"High",IF(H23&lt;16.1,"Very High",IF(H23="",""))))))</f>
        <v/>
      </c>
      <c r="J23" s="211">
        <f>' FRAGILITY SURVEY'!U31</f>
        <v>0</v>
      </c>
      <c r="K23" s="204"/>
      <c r="M23" s="317"/>
      <c r="N23" s="318"/>
      <c r="P23" s="355"/>
    </row>
    <row r="24" spans="2:16">
      <c r="B24" s="33" t="str">
        <f>' FRAGILITY SURVEY'!B32</f>
        <v>Deterioration of environmental health</v>
      </c>
      <c r="D24" s="152">
        <f>' FRAGILITY SURVEY'!G32</f>
        <v>0</v>
      </c>
      <c r="E24" s="102"/>
      <c r="F24" s="172">
        <f>' FRAGILITY SURVEY'!P32</f>
        <v>0</v>
      </c>
      <c r="G24" s="102"/>
      <c r="H24" s="270" t="str">
        <f>IFERROR(' FRAGILITY SURVEY'!H32*' FRAGILITY SURVEY'!Q32,"")</f>
        <v/>
      </c>
      <c r="I24" s="273" t="str">
        <f t="shared" si="6"/>
        <v/>
      </c>
      <c r="J24" s="211">
        <f>' FRAGILITY SURVEY'!U32</f>
        <v>0</v>
      </c>
      <c r="K24" s="204"/>
      <c r="M24" s="317"/>
      <c r="N24" s="318"/>
      <c r="P24" s="355"/>
    </row>
    <row r="25" spans="2:16">
      <c r="B25" s="33" t="str">
        <f>' FRAGILITY SURVEY'!B33</f>
        <v>Deterioration of uprooted people</v>
      </c>
      <c r="D25" s="152">
        <f>' FRAGILITY SURVEY'!G33</f>
        <v>0</v>
      </c>
      <c r="E25" s="102"/>
      <c r="F25" s="172">
        <f>' FRAGILITY SURVEY'!P33</f>
        <v>0</v>
      </c>
      <c r="G25" s="102"/>
      <c r="H25" s="270" t="str">
        <f>IFERROR(' FRAGILITY SURVEY'!H33*' FRAGILITY SURVEY'!Q33,"")</f>
        <v/>
      </c>
      <c r="I25" s="273" t="str">
        <f t="shared" si="6"/>
        <v/>
      </c>
      <c r="J25" s="211">
        <f>' FRAGILITY SURVEY'!U33</f>
        <v>0</v>
      </c>
      <c r="K25" s="204"/>
      <c r="M25" s="317"/>
      <c r="N25" s="318"/>
      <c r="P25" s="355"/>
    </row>
    <row r="26" spans="2:16">
      <c r="B26" s="33" t="str">
        <f>' FRAGILITY SURVEY'!B34</f>
        <v>Deterioration of infectious diseases</v>
      </c>
      <c r="D26" s="152">
        <f>' FRAGILITY SURVEY'!G34</f>
        <v>0</v>
      </c>
      <c r="E26" s="102"/>
      <c r="F26" s="172">
        <f>' FRAGILITY SURVEY'!P34</f>
        <v>0</v>
      </c>
      <c r="G26" s="102"/>
      <c r="H26" s="270" t="str">
        <f>IFERROR(' FRAGILITY SURVEY'!H34*' FRAGILITY SURVEY'!Q34,"")</f>
        <v/>
      </c>
      <c r="I26" s="273" t="str">
        <f t="shared" si="6"/>
        <v/>
      </c>
      <c r="J26" s="211">
        <f>' FRAGILITY SURVEY'!U34</f>
        <v>0</v>
      </c>
      <c r="K26" s="204"/>
      <c r="M26" s="317"/>
      <c r="N26" s="318"/>
      <c r="P26" s="355"/>
    </row>
    <row r="27" spans="2:16" ht="16" thickBot="1">
      <c r="B27" s="33" t="str">
        <f>' FRAGILITY SURVEY'!B35</f>
        <v>Deterioration of government effectiveness</v>
      </c>
      <c r="D27" s="153">
        <f>' FRAGILITY SURVEY'!G35</f>
        <v>0</v>
      </c>
      <c r="E27" s="104"/>
      <c r="F27" s="173">
        <f>' FRAGILITY SURVEY'!P35</f>
        <v>0</v>
      </c>
      <c r="G27" s="104"/>
      <c r="H27" s="270" t="str">
        <f>IFERROR(' FRAGILITY SURVEY'!H35*' FRAGILITY SURVEY'!Q35,"")</f>
        <v/>
      </c>
      <c r="I27" s="273" t="str">
        <f t="shared" si="6"/>
        <v/>
      </c>
      <c r="J27" s="212">
        <f>' FRAGILITY SURVEY'!U35</f>
        <v>0</v>
      </c>
      <c r="K27" s="205"/>
      <c r="M27" s="319"/>
      <c r="N27" s="320"/>
      <c r="P27" s="355"/>
    </row>
    <row r="28" spans="2:16" ht="17" thickTop="1" thickBot="1">
      <c r="B28" s="32" t="s">
        <v>23</v>
      </c>
      <c r="D28" s="121" t="e">
        <f>IF(E28&lt;0.1,"N/A",IF(E28&lt;1.1,"Very Low",IF(E28&lt;2.1,"Low",IF(E28&lt;3.1,"High",IF(E28&lt;4.1,"Very High")))))</f>
        <v>#DIV/0!</v>
      </c>
      <c r="E28" s="122" t="e">
        <f>AVERAGE(' FRAGILITY SURVEY'!H40)</f>
        <v>#DIV/0!</v>
      </c>
      <c r="F28" s="122" t="e">
        <f>IF(G28&lt;0.1,"N/A",IF(G28&lt;1.1,"Very Low",IF(G28&lt;2.1,"Low",IF(G28&lt;3.1,"High",IF(G28&lt;4.1,"Very High")))))</f>
        <v>#DIV/0!</v>
      </c>
      <c r="G28" s="122" t="e">
        <f>AVERAGE(' FRAGILITY SURVEY'!Q40)</f>
        <v>#DIV/0!</v>
      </c>
      <c r="H28" s="271" t="e">
        <f>AVERAGE(H29)</f>
        <v>#VALUE!</v>
      </c>
      <c r="I28" s="121" t="e">
        <f t="shared" si="4"/>
        <v>#VALUE!</v>
      </c>
      <c r="J28" s="213" t="e">
        <f>IF(K28&lt;0.1,"",IF(K28&lt;1.1,"Low",IF(K28&lt;2.1,"Moderate",IF(K28&lt;3.1,"Strong"))))</f>
        <v>#DIV/0!</v>
      </c>
      <c r="K28" s="206" t="e">
        <f>AVERAGE(' FRAGILITY SURVEY'!V40)</f>
        <v>#DIV/0!</v>
      </c>
      <c r="P28" s="356"/>
    </row>
    <row r="29" spans="2:16" ht="17" thickTop="1" thickBot="1">
      <c r="B29" s="37" t="str">
        <f>' FRAGILITY SURVEY'!B40</f>
        <v>Deterioration of natural disaster risks</v>
      </c>
      <c r="D29" s="154">
        <f>' FRAGILITY SURVEY'!G40</f>
        <v>0</v>
      </c>
      <c r="E29" s="115"/>
      <c r="F29" s="174">
        <f>' FRAGILITY SURVEY'!P40</f>
        <v>0</v>
      </c>
      <c r="G29" s="115"/>
      <c r="H29" s="272" t="e">
        <f>' FRAGILITY SURVEY'!H40*' FRAGILITY SURVEY'!Q40</f>
        <v>#VALUE!</v>
      </c>
      <c r="I29" s="274" t="e">
        <f>IF(H29&lt;0.1,"N/A",IF(H29&lt;2.1,"Very Low",IF(H29&lt;4.1,"Low",IF(H29&lt;9.1,"High",IF(H29&lt;16.1,"Very High",IF(H29="",""))))))</f>
        <v>#VALUE!</v>
      </c>
      <c r="J29" s="214">
        <f>' FRAGILITY SURVEY'!U40</f>
        <v>0</v>
      </c>
      <c r="K29" s="207"/>
      <c r="M29" s="321"/>
      <c r="N29" s="322"/>
    </row>
    <row r="30" spans="2:16" ht="17" thickTop="1" thickBot="1">
      <c r="B30" s="116"/>
      <c r="D30" s="90"/>
      <c r="E30" s="90"/>
      <c r="F30" s="90"/>
      <c r="G30" s="90"/>
      <c r="H30" s="90"/>
      <c r="I30" s="90"/>
      <c r="J30" s="90"/>
      <c r="K30" s="74"/>
    </row>
    <row r="31" spans="2:16" ht="30" thickTop="1" thickBot="1">
      <c r="B31" s="42" t="s">
        <v>25</v>
      </c>
      <c r="D31" s="108" t="e">
        <f>IF(E31&lt;0.1,"N/A",IF(E31&lt;1.1,"Very Low",IF(E31&lt;2.1,"Low",IF(E31&lt;3.1,"High",IF(E31&lt;4.1,"Very High")))))</f>
        <v>#DIV/0!</v>
      </c>
      <c r="E31" s="109" t="e">
        <f>AVERAGE(E32,E37)</f>
        <v>#DIV/0!</v>
      </c>
      <c r="F31" s="109" t="e">
        <f>IF(G31&lt;0.1,"N/A",IF(G31&lt;1.1,"Very Low",IF(G31&lt;2.1,"Low",IF(G31&lt;3.1,"High",IF(G31&lt;4.1,"Very High")))))</f>
        <v>#DIV/0!</v>
      </c>
      <c r="G31" s="109" t="e">
        <f>AVERAGE(G32,G37)</f>
        <v>#DIV/0!</v>
      </c>
      <c r="H31" s="275" t="e">
        <f>AVERAGE(H32,H37)</f>
        <v>#DIV/0!</v>
      </c>
      <c r="I31" s="280" t="e">
        <f t="shared" si="4"/>
        <v>#DIV/0!</v>
      </c>
      <c r="J31" s="281" t="e">
        <f t="shared" ref="J31:J32" si="7">IF(K31&lt;0.1,"",IF(K31&lt;1.1,"Low",IF(K31&lt;2.1,"Moderate",IF(K31&lt;3.1,"Strong"))))</f>
        <v>#DIV/0!</v>
      </c>
      <c r="K31" s="215" t="e">
        <f>AVERAGE(K32,K37)</f>
        <v>#DIV/0!</v>
      </c>
    </row>
    <row r="32" spans="2:16" ht="17" thickTop="1" thickBot="1">
      <c r="B32" s="43" t="s">
        <v>31</v>
      </c>
      <c r="D32" s="110" t="e">
        <f>IF(E32&lt;0.1,"N/A",IF(E32&lt;1.1,"Very Low",IF(E32&lt;2.1,"Low",IF(E32&lt;3.1,"High",IF(E32&lt;4.1,"Very High")))))</f>
        <v>#DIV/0!</v>
      </c>
      <c r="E32" s="111" t="e">
        <f>AVERAGE(' FRAGILITY SURVEY'!H47:H50)</f>
        <v>#DIV/0!</v>
      </c>
      <c r="F32" s="111" t="e">
        <f>IF(G32&lt;0.1,"N/A",IF(G32&lt;1.1,"Very Low",IF(G32&lt;2.1,"Low",IF(G32&lt;3.1,"High",IF(G32&lt;4.1,"Very High")))))</f>
        <v>#DIV/0!</v>
      </c>
      <c r="G32" s="111" t="e">
        <f>AVERAGE(' FRAGILITY SURVEY'!Q47:Q50)</f>
        <v>#DIV/0!</v>
      </c>
      <c r="H32" s="276" t="e">
        <f>AVERAGE(H33:H36)</f>
        <v>#DIV/0!</v>
      </c>
      <c r="I32" s="282" t="e">
        <f t="shared" si="4"/>
        <v>#DIV/0!</v>
      </c>
      <c r="J32" s="283" t="e">
        <f t="shared" si="7"/>
        <v>#DIV/0!</v>
      </c>
      <c r="K32" s="216" t="e">
        <f>AVERAGE(' FRAGILITY SURVEY'!V47:V50)</f>
        <v>#DIV/0!</v>
      </c>
    </row>
    <row r="33" spans="2:14" ht="16" thickTop="1">
      <c r="B33" s="45" t="str">
        <f>' FRAGILITY SURVEY'!B47</f>
        <v>Deterioration of political terror</v>
      </c>
      <c r="D33" s="155">
        <f>' FRAGILITY SURVEY'!G47</f>
        <v>0</v>
      </c>
      <c r="E33" s="107"/>
      <c r="F33" s="175">
        <f>' FRAGILITY SURVEY'!P47</f>
        <v>0</v>
      </c>
      <c r="G33" s="107"/>
      <c r="H33" s="277" t="str">
        <f>IFERROR(' FRAGILITY SURVEY'!H47*' FRAGILITY SURVEY'!Q47,"")</f>
        <v/>
      </c>
      <c r="I33" s="282" t="str">
        <f>IF(H33&lt;0.1,"N/A",IF(H33&lt;2.1,"Very Low",IF(H33&lt;4.1,"Low",IF(H33&lt;9.1,"High",IF(H33&lt;16.1,"Very High",IF(H33="",""))))))</f>
        <v/>
      </c>
      <c r="J33" s="225">
        <f>' FRAGILITY SURVEY'!U47</f>
        <v>0</v>
      </c>
      <c r="K33" s="217"/>
      <c r="M33" s="323"/>
      <c r="N33" s="324"/>
    </row>
    <row r="34" spans="2:14">
      <c r="B34" s="45" t="str">
        <f>' FRAGILITY SURVEY'!B48</f>
        <v>Deterioration of voice and accountability</v>
      </c>
      <c r="D34" s="156">
        <f>' FRAGILITY SURVEY'!G48</f>
        <v>0</v>
      </c>
      <c r="E34" s="105"/>
      <c r="F34" s="176">
        <f>' FRAGILITY SURVEY'!P48</f>
        <v>0</v>
      </c>
      <c r="G34" s="105"/>
      <c r="H34" s="277" t="str">
        <f>IFERROR(' FRAGILITY SURVEY'!H48*' FRAGILITY SURVEY'!Q48,"")</f>
        <v/>
      </c>
      <c r="I34" s="282" t="str">
        <f t="shared" ref="I34:I36" si="8">IF(H34&lt;0.1,"N/A",IF(H34&lt;2.1,"Very Low",IF(H34&lt;4.1,"Low",IF(H34&lt;9.1,"High",IF(H34&lt;16.1,"Very High",IF(H34="",""))))))</f>
        <v/>
      </c>
      <c r="J34" s="225">
        <f>' FRAGILITY SURVEY'!U48</f>
        <v>0</v>
      </c>
      <c r="K34" s="218"/>
      <c r="M34" s="325"/>
      <c r="N34" s="326"/>
    </row>
    <row r="35" spans="2:14">
      <c r="B35" s="45" t="str">
        <f>' FRAGILITY SURVEY'!B49</f>
        <v xml:space="preserve">Deterioration of judicial control </v>
      </c>
      <c r="D35" s="156">
        <f>' FRAGILITY SURVEY'!G49</f>
        <v>0</v>
      </c>
      <c r="E35" s="105"/>
      <c r="F35" s="176">
        <f>' FRAGILITY SURVEY'!P49</f>
        <v>0</v>
      </c>
      <c r="G35" s="105"/>
      <c r="H35" s="277" t="str">
        <f>IFERROR(' FRAGILITY SURVEY'!H49*' FRAGILITY SURVEY'!Q49,"")</f>
        <v/>
      </c>
      <c r="I35" s="282" t="str">
        <f t="shared" si="8"/>
        <v/>
      </c>
      <c r="J35" s="225">
        <f>' FRAGILITY SURVEY'!U49</f>
        <v>0</v>
      </c>
      <c r="K35" s="218"/>
      <c r="M35" s="325"/>
      <c r="N35" s="326"/>
    </row>
    <row r="36" spans="2:14" ht="16" thickBot="1">
      <c r="B36" s="45" t="str">
        <f>' FRAGILITY SURVEY'!B50</f>
        <v xml:space="preserve">Deterioration of legislative control  </v>
      </c>
      <c r="D36" s="157">
        <f>' FRAGILITY SURVEY'!G50</f>
        <v>0</v>
      </c>
      <c r="E36" s="112"/>
      <c r="F36" s="177">
        <f>' FRAGILITY SURVEY'!P50</f>
        <v>0</v>
      </c>
      <c r="G36" s="112"/>
      <c r="H36" s="277" t="str">
        <f>IFERROR(' FRAGILITY SURVEY'!H50*' FRAGILITY SURVEY'!Q50,"")</f>
        <v/>
      </c>
      <c r="I36" s="282" t="str">
        <f t="shared" si="8"/>
        <v/>
      </c>
      <c r="J36" s="225">
        <f>' FRAGILITY SURVEY'!U50</f>
        <v>0</v>
      </c>
      <c r="K36" s="219"/>
      <c r="M36" s="327"/>
      <c r="N36" s="328"/>
    </row>
    <row r="37" spans="2:14" ht="17" thickTop="1" thickBot="1">
      <c r="B37" s="43" t="s">
        <v>30</v>
      </c>
      <c r="D37" s="113" t="e">
        <f>IF(E37&lt;0.1,"N/A",IF(E37&lt;1.1,"Very Low",IF(E37&lt;2.1,"Low",IF(E37&lt;3.1,"High",IF(E37&lt;4.1,"Very High")))))</f>
        <v>#DIV/0!</v>
      </c>
      <c r="E37" s="114" t="e">
        <f>AVERAGE(' FRAGILITY SURVEY'!H55:H56)</f>
        <v>#DIV/0!</v>
      </c>
      <c r="F37" s="114" t="e">
        <f>IF(G37&lt;0.1,"N/A",IF(G37&lt;1.1,"Very Low",IF(G37&lt;2.1,"Low",IF(G37&lt;3.1,"High",IF(G37&lt;4.1,"Very High")))))</f>
        <v>#DIV/0!</v>
      </c>
      <c r="G37" s="114" t="e">
        <f>AVERAGE(' FRAGILITY SURVEY'!Q55:Q56)</f>
        <v>#DIV/0!</v>
      </c>
      <c r="H37" s="278" t="e">
        <f>AVERAGE(H38:H39)</f>
        <v>#DIV/0!</v>
      </c>
      <c r="I37" s="282" t="e">
        <f t="shared" si="4"/>
        <v>#DIV/0!</v>
      </c>
      <c r="J37" s="283" t="e">
        <f>IF(K37&lt;0.1,"",IF(K37&lt;1.1,"Low",IF(K37&lt;2.1,"Moderate",IF(K37&lt;3.1,"Strong"))))</f>
        <v>#DIV/0!</v>
      </c>
      <c r="K37" s="220" t="e">
        <f>AVERAGE(' FRAGILITY SURVEY'!V55:V56)</f>
        <v>#DIV/0!</v>
      </c>
    </row>
    <row r="38" spans="2:14" ht="16" thickTop="1">
      <c r="B38" s="45" t="str">
        <f>' FRAGILITY SURVEY'!B55</f>
        <v>Deterioration of regime persistence</v>
      </c>
      <c r="D38" s="155">
        <f>' FRAGILITY SURVEY'!G55</f>
        <v>0</v>
      </c>
      <c r="E38" s="107"/>
      <c r="F38" s="175">
        <f>' FRAGILITY SURVEY'!P55</f>
        <v>0</v>
      </c>
      <c r="G38" s="107"/>
      <c r="H38" s="277" t="str">
        <f>IFERROR(' FRAGILITY SURVEY'!H55*' FRAGILITY SURVEY'!Q55,"")</f>
        <v/>
      </c>
      <c r="I38" s="282" t="str">
        <f>IF(H38&lt;0.1,"N/A",IF(H38&lt;2.1,"Very Low",IF(H38&lt;4.1,"Low",IF(H38&lt;9.1,"High",IF(H38&lt;16.1,"Very High",IF(H38="",""))))))</f>
        <v/>
      </c>
      <c r="J38" s="225">
        <f>' FRAGILITY SURVEY'!U55</f>
        <v>0</v>
      </c>
      <c r="K38" s="217"/>
      <c r="M38" s="323"/>
      <c r="N38" s="324"/>
    </row>
    <row r="39" spans="2:14" ht="16" thickBot="1">
      <c r="B39" s="45" t="str">
        <f>' FRAGILITY SURVEY'!B56</f>
        <v>Deterioration of state legitimacy</v>
      </c>
      <c r="D39" s="158">
        <f>' FRAGILITY SURVEY'!G56</f>
        <v>0</v>
      </c>
      <c r="E39" s="106"/>
      <c r="F39" s="178">
        <f>' FRAGILITY SURVEY'!P56</f>
        <v>0</v>
      </c>
      <c r="G39" s="106"/>
      <c r="H39" s="279" t="str">
        <f>IFERROR(' FRAGILITY SURVEY'!H56*' FRAGILITY SURVEY'!Q56,"")</f>
        <v/>
      </c>
      <c r="I39" s="284" t="str">
        <f>IF(H39&lt;0.1,"N/A",IF(H39&lt;2.1,"Very Low",IF(H39&lt;4.1,"Low",IF(H39&lt;9.1,"High",IF(H39&lt;16.1,"Very High",IF(H39="",""))))))</f>
        <v/>
      </c>
      <c r="J39" s="228">
        <f>' FRAGILITY SURVEY'!U56</f>
        <v>0</v>
      </c>
      <c r="K39" s="221"/>
      <c r="M39" s="327"/>
      <c r="N39" s="328"/>
    </row>
    <row r="40" spans="2:14" ht="17" thickTop="1" thickBot="1">
      <c r="B40" s="116"/>
      <c r="D40" s="90"/>
      <c r="E40" s="90"/>
      <c r="F40" s="90"/>
      <c r="G40" s="90"/>
      <c r="H40" s="90"/>
      <c r="I40" s="90"/>
      <c r="J40" s="90"/>
      <c r="K40" s="74"/>
    </row>
    <row r="41" spans="2:14" ht="30" thickTop="1" thickBot="1">
      <c r="B41" s="51" t="s">
        <v>34</v>
      </c>
      <c r="D41" s="130" t="e">
        <f>IF(E41&lt;0.1,"N/A",IF(E41&lt;1.1,"Very Low",IF(E41&lt;2.1,"Low",IF(E41&lt;3.1,"High",IF(E41&lt;4.1,"Very High")))))</f>
        <v>#DIV/0!</v>
      </c>
      <c r="E41" s="131" t="e">
        <f>AVERAGE(E42,E47)</f>
        <v>#DIV/0!</v>
      </c>
      <c r="F41" s="131" t="e">
        <f>IF(G41&lt;0.1,"N/A",IF(G41&lt;1.1,"Very Low",IF(G41&lt;2.1,"Low",IF(G41&lt;3.1,"High",IF(G41&lt;4.1,"Very High")))))</f>
        <v>#DIV/0!</v>
      </c>
      <c r="G41" s="131" t="e">
        <f>AVERAGE(G42,G47)</f>
        <v>#DIV/0!</v>
      </c>
      <c r="H41" s="285" t="e">
        <f>AVERAGE(H42,H47)</f>
        <v>#DIV/0!</v>
      </c>
      <c r="I41" s="130" t="e">
        <f t="shared" si="4"/>
        <v>#DIV/0!</v>
      </c>
      <c r="J41" s="236" t="e">
        <f t="shared" ref="J41:J42" si="9">IF(K41&lt;0.1,"",IF(K41&lt;1.1,"Low",IF(K41&lt;2.1,"Moderate",IF(K41&lt;3.1,"Strong"))))</f>
        <v>#DIV/0!</v>
      </c>
      <c r="K41" s="229" t="e">
        <f>AVERAGE(K42,K47)</f>
        <v>#DIV/0!</v>
      </c>
    </row>
    <row r="42" spans="2:14" ht="17" thickTop="1" thickBot="1">
      <c r="B42" s="52" t="s">
        <v>49</v>
      </c>
      <c r="D42" s="132" t="e">
        <f>IF(E42&lt;0.1,"N/A",IF(E42&lt;1.1,"Very Low",IF(E42&lt;2.1,"Low",IF(E42&lt;3.1,"High",IF(E42&lt;4.1,"Very High")))))</f>
        <v>#DIV/0!</v>
      </c>
      <c r="E42" s="133" t="e">
        <f>AVERAGE(' FRAGILITY SURVEY'!H63:H66)</f>
        <v>#DIV/0!</v>
      </c>
      <c r="F42" s="133" t="e">
        <f>IF(G42&lt;0.1,"N/A",IF(G42&lt;1.1,"Very Low",IF(G42&lt;2.1,"Low",IF(G42&lt;3.1,"High",IF(G42&lt;4.1,"Very High")))))</f>
        <v>#DIV/0!</v>
      </c>
      <c r="G42" s="133" t="e">
        <f>AVERAGE(' FRAGILITY SURVEY'!Q63:Q66)</f>
        <v>#DIV/0!</v>
      </c>
      <c r="H42" s="286" t="e">
        <f>AVERAGE(H43:H46)</f>
        <v>#DIV/0!</v>
      </c>
      <c r="I42" s="132" t="e">
        <f t="shared" si="4"/>
        <v>#DIV/0!</v>
      </c>
      <c r="J42" s="237" t="e">
        <f t="shared" si="9"/>
        <v>#DIV/0!</v>
      </c>
      <c r="K42" s="230" t="e">
        <f>AVERAGE(' FRAGILITY SURVEY'!V63:V66)</f>
        <v>#DIV/0!</v>
      </c>
    </row>
    <row r="43" spans="2:14" ht="16" thickTop="1">
      <c r="B43" s="53" t="str">
        <f>' FRAGILITY SURVEY'!B63</f>
        <v>Deterioration of state control over territory</v>
      </c>
      <c r="D43" s="159">
        <f>' FRAGILITY SURVEY'!G63</f>
        <v>0</v>
      </c>
      <c r="E43" s="129"/>
      <c r="F43" s="179">
        <f>' FRAGILITY SURVEY'!P63</f>
        <v>0</v>
      </c>
      <c r="G43" s="129"/>
      <c r="H43" s="287" t="str">
        <f>IFERROR(' FRAGILITY SURVEY'!H63*' FRAGILITY SURVEY'!Q63,"")</f>
        <v/>
      </c>
      <c r="I43" s="290" t="str">
        <f>IF(H43&lt;0.1,"N/A",IF(H43&lt;2.1,"Very Low",IF(H43&lt;4.1,"Low",IF(H43&lt;9.1,"High",IF(H43&lt;16.1,"Very High",IF(H43="",""))))))</f>
        <v/>
      </c>
      <c r="J43" s="238">
        <f>' FRAGILITY SURVEY'!U63</f>
        <v>0</v>
      </c>
      <c r="K43" s="231"/>
      <c r="M43" s="329"/>
      <c r="N43" s="330"/>
    </row>
    <row r="44" spans="2:14">
      <c r="B44" s="53" t="str">
        <f>' FRAGILITY SURVEY'!B64</f>
        <v>Deterioraten of security apparatus</v>
      </c>
      <c r="D44" s="160">
        <f>' FRAGILITY SURVEY'!G64</f>
        <v>0</v>
      </c>
      <c r="E44" s="127"/>
      <c r="F44" s="180">
        <f>' FRAGILITY SURVEY'!P64</f>
        <v>0</v>
      </c>
      <c r="G44" s="127"/>
      <c r="H44" s="287" t="str">
        <f>IFERROR(' FRAGILITY SURVEY'!H64*' FRAGILITY SURVEY'!Q64,"")</f>
        <v/>
      </c>
      <c r="I44" s="290" t="str">
        <f t="shared" ref="I44:I46" si="10">IF(H44&lt;0.1,"N/A",IF(H44&lt;2.1,"Very Low",IF(H44&lt;4.1,"Low",IF(H44&lt;9.1,"High",IF(H44&lt;16.1,"Very High",IF(H44="",""))))))</f>
        <v/>
      </c>
      <c r="J44" s="239">
        <f>' FRAGILITY SURVEY'!U64</f>
        <v>0</v>
      </c>
      <c r="K44" s="232"/>
      <c r="M44" s="331"/>
      <c r="N44" s="332"/>
    </row>
    <row r="45" spans="2:14">
      <c r="B45" s="53" t="str">
        <f>' FRAGILITY SURVEY'!B65</f>
        <v>Deterioration of presence of armed groups</v>
      </c>
      <c r="D45" s="160">
        <f>' FRAGILITY SURVEY'!G65</f>
        <v>0</v>
      </c>
      <c r="E45" s="127"/>
      <c r="F45" s="180">
        <f>' FRAGILITY SURVEY'!P65</f>
        <v>0</v>
      </c>
      <c r="G45" s="127"/>
      <c r="H45" s="287" t="str">
        <f>IFERROR(' FRAGILITY SURVEY'!H65*' FRAGILITY SURVEY'!Q65,"")</f>
        <v/>
      </c>
      <c r="I45" s="290" t="str">
        <f t="shared" si="10"/>
        <v/>
      </c>
      <c r="J45" s="239">
        <f>' FRAGILITY SURVEY'!U65</f>
        <v>0</v>
      </c>
      <c r="K45" s="232"/>
      <c r="M45" s="331"/>
      <c r="N45" s="332"/>
    </row>
    <row r="46" spans="2:14" ht="16" thickBot="1">
      <c r="B46" s="53" t="str">
        <f>' FRAGILITY SURVEY'!B66</f>
        <v>Deterioration of Rule of Law</v>
      </c>
      <c r="D46" s="161">
        <f>' FRAGILITY SURVEY'!G66</f>
        <v>0</v>
      </c>
      <c r="E46" s="134"/>
      <c r="F46" s="181">
        <f>' FRAGILITY SURVEY'!P66</f>
        <v>0</v>
      </c>
      <c r="G46" s="134"/>
      <c r="H46" s="287" t="str">
        <f>IFERROR(' FRAGILITY SURVEY'!H66*' FRAGILITY SURVEY'!Q66,"")</f>
        <v/>
      </c>
      <c r="I46" s="290" t="str">
        <f t="shared" si="10"/>
        <v/>
      </c>
      <c r="J46" s="240">
        <f>' FRAGILITY SURVEY'!U66</f>
        <v>0</v>
      </c>
      <c r="K46" s="233"/>
      <c r="M46" s="333"/>
      <c r="N46" s="334"/>
    </row>
    <row r="47" spans="2:14" ht="32" thickTop="1" thickBot="1">
      <c r="B47" s="52" t="s">
        <v>39</v>
      </c>
      <c r="D47" s="135" t="e">
        <f>IF(E47&lt;0.1,"N/A",IF(E47&lt;1.1,"Very Low",IF(E47&lt;2.1,"Low",IF(E47&lt;3.1,"High",IF(E47&lt;4.1,"Very High")))))</f>
        <v>#DIV/0!</v>
      </c>
      <c r="E47" s="136" t="e">
        <f>AVERAGE(' FRAGILITY SURVEY'!H71:H74)</f>
        <v>#DIV/0!</v>
      </c>
      <c r="F47" s="136" t="e">
        <f>IF(G47&lt;0.1,"N/A",IF(G47&lt;1.1,"Very Low",IF(G47&lt;2.1,"Low",IF(G47&lt;3.1,"High",IF(G47&lt;4.1,"Very High")))))</f>
        <v>#DIV/0!</v>
      </c>
      <c r="G47" s="136" t="e">
        <f>AVERAGE(' FRAGILITY SURVEY'!Q71:Q74)</f>
        <v>#DIV/0!</v>
      </c>
      <c r="H47" s="288" t="e">
        <f>AVERAGE(H48:H51)</f>
        <v>#DIV/0!</v>
      </c>
      <c r="I47" s="135" t="e">
        <f t="shared" si="4"/>
        <v>#DIV/0!</v>
      </c>
      <c r="J47" s="241" t="e">
        <f>IF(K47&lt;0.1,"",IF(K47&lt;1.1,"Low",IF(K47&lt;2.1,"Moderate",IF(K47&lt;3.1,"Strong"))))</f>
        <v>#DIV/0!</v>
      </c>
      <c r="K47" s="234" t="e">
        <f>AVERAGE(' FRAGILITY SURVEY'!V71:V74)</f>
        <v>#DIV/0!</v>
      </c>
    </row>
    <row r="48" spans="2:14" ht="16" thickTop="1">
      <c r="B48" s="53" t="str">
        <f>' FRAGILITY SURVEY'!B71</f>
        <v>Deterioration of violent criminal activity</v>
      </c>
      <c r="D48" s="159">
        <f>' FRAGILITY SURVEY'!G71</f>
        <v>0</v>
      </c>
      <c r="E48" s="129"/>
      <c r="F48" s="179">
        <f>' FRAGILITY SURVEY'!P71</f>
        <v>0</v>
      </c>
      <c r="G48" s="129"/>
      <c r="H48" s="287" t="str">
        <f>IFERROR(' FRAGILITY SURVEY'!H71*' FRAGILITY SURVEY'!Q71,"")</f>
        <v/>
      </c>
      <c r="I48" s="290" t="str">
        <f>IF(H48&lt;0.1,"N/A",IF(H48&lt;2.1,"Very Low",IF(H48&lt;4.1,"Low",IF(H48&lt;9.1,"High",IF(H48&lt;16.1,"Very High",IF(H48="",""))))))</f>
        <v/>
      </c>
      <c r="J48" s="238">
        <f>' FRAGILITY SURVEY'!U71</f>
        <v>0</v>
      </c>
      <c r="K48" s="231"/>
      <c r="M48" s="329"/>
      <c r="N48" s="330"/>
    </row>
    <row r="49" spans="1:14">
      <c r="B49" s="53" t="str">
        <f>' FRAGILITY SURVEY'!B72</f>
        <v>Deterioration of interpersonal and social violence</v>
      </c>
      <c r="D49" s="160">
        <f>' FRAGILITY SURVEY'!G72</f>
        <v>0</v>
      </c>
      <c r="E49" s="127"/>
      <c r="F49" s="180">
        <f>' FRAGILITY SURVEY'!P72</f>
        <v>0</v>
      </c>
      <c r="G49" s="127"/>
      <c r="H49" s="287" t="str">
        <f>IFERROR(' FRAGILITY SURVEY'!H72*' FRAGILITY SURVEY'!Q72,"")</f>
        <v/>
      </c>
      <c r="I49" s="290" t="str">
        <f t="shared" ref="I49:I51" si="11">IF(H49&lt;0.1,"N/A",IF(H49&lt;2.1,"Very Low",IF(H49&lt;4.1,"Low",IF(H49&lt;9.1,"High",IF(H49&lt;16.1,"Very High",IF(H49="",""))))))</f>
        <v/>
      </c>
      <c r="J49" s="239">
        <f>' FRAGILITY SURVEY'!U72</f>
        <v>0</v>
      </c>
      <c r="K49" s="232"/>
      <c r="M49" s="331"/>
      <c r="N49" s="332"/>
    </row>
    <row r="50" spans="1:14">
      <c r="B50" s="53" t="str">
        <f>' FRAGILITY SURVEY'!B73</f>
        <v>Deterioration of conflict risks</v>
      </c>
      <c r="D50" s="160">
        <f>' FRAGILITY SURVEY'!G73</f>
        <v>0</v>
      </c>
      <c r="E50" s="127"/>
      <c r="F50" s="180">
        <f>' FRAGILITY SURVEY'!P73</f>
        <v>0</v>
      </c>
      <c r="G50" s="127"/>
      <c r="H50" s="287" t="str">
        <f>IFERROR(' FRAGILITY SURVEY'!H73*' FRAGILITY SURVEY'!Q73,"")</f>
        <v/>
      </c>
      <c r="I50" s="290" t="str">
        <f t="shared" si="11"/>
        <v/>
      </c>
      <c r="J50" s="239">
        <f>' FRAGILITY SURVEY'!U73</f>
        <v>0</v>
      </c>
      <c r="K50" s="232"/>
      <c r="M50" s="331"/>
      <c r="N50" s="332"/>
    </row>
    <row r="51" spans="1:14" ht="16" thickBot="1">
      <c r="B51" s="53" t="str">
        <f>' FRAGILITY SURVEY'!B74</f>
        <v>Deterioration of terrorism</v>
      </c>
      <c r="D51" s="162">
        <f>' FRAGILITY SURVEY'!G74</f>
        <v>0</v>
      </c>
      <c r="E51" s="128"/>
      <c r="F51" s="182">
        <f>' FRAGILITY SURVEY'!P74</f>
        <v>0</v>
      </c>
      <c r="G51" s="128"/>
      <c r="H51" s="289" t="str">
        <f>IFERROR(' FRAGILITY SURVEY'!H74*' FRAGILITY SURVEY'!Q74,"")</f>
        <v/>
      </c>
      <c r="I51" s="291" t="str">
        <f t="shared" si="11"/>
        <v/>
      </c>
      <c r="J51" s="242">
        <f>' FRAGILITY SURVEY'!U74</f>
        <v>0</v>
      </c>
      <c r="K51" s="235"/>
      <c r="M51" s="333"/>
      <c r="N51" s="334"/>
    </row>
    <row r="52" spans="1:14" ht="17" thickTop="1" thickBot="1">
      <c r="B52" s="116"/>
      <c r="D52" s="90"/>
      <c r="E52" s="90"/>
      <c r="F52" s="90"/>
      <c r="G52" s="90"/>
      <c r="H52" s="90"/>
      <c r="I52" s="90"/>
      <c r="J52" s="90"/>
    </row>
    <row r="53" spans="1:14" ht="30" thickTop="1" thickBot="1">
      <c r="B53" s="61" t="s">
        <v>48</v>
      </c>
      <c r="D53" s="140" t="e">
        <f>IF(E53&lt;0.1,"N/A",IF(E53&lt;1.1,"Very Low",IF(E53&lt;2.1,"Low",IF(E53&lt;3.1,"High",IF(E53&lt;4.1,"Very High")))))</f>
        <v>#DIV/0!</v>
      </c>
      <c r="E53" s="141" t="e">
        <f>AVERAGE(E54,E59)</f>
        <v>#DIV/0!</v>
      </c>
      <c r="F53" s="141" t="e">
        <f>IF(G53&lt;0.1,"N/A",IF(G53&lt;1.1,"Very Low",IF(G53&lt;2.1,"Low",IF(G53&lt;3.1,"High",IF(G53&lt;4.1,"Very High")))))</f>
        <v>#DIV/0!</v>
      </c>
      <c r="G53" s="141" t="e">
        <f>AVERAGE(G54,G59)</f>
        <v>#DIV/0!</v>
      </c>
      <c r="H53" s="292" t="e">
        <f>AVERAGE(H54,H59)</f>
        <v>#DIV/0!</v>
      </c>
      <c r="I53" s="140" t="e">
        <f t="shared" si="4"/>
        <v>#DIV/0!</v>
      </c>
      <c r="J53" s="250" t="e">
        <f t="shared" ref="J53:J54" si="12">IF(K53&lt;0.1,"",IF(K53&lt;1.1,"Low",IF(K53&lt;2.1,"Moderate",IF(K53&lt;3.1,"Strong"))))</f>
        <v>#DIV/0!</v>
      </c>
      <c r="K53" s="243" t="e">
        <f>AVERAGE(K54,K59)</f>
        <v>#DIV/0!</v>
      </c>
    </row>
    <row r="54" spans="1:14" ht="17" thickTop="1" thickBot="1">
      <c r="B54" s="62" t="s">
        <v>99</v>
      </c>
      <c r="D54" s="142" t="e">
        <f>IF(E54&lt;0.1,"N/A",IF(E54&lt;1.1,"Very Low",IF(E54&lt;2.1,"Low",IF(E54&lt;3.1,"High",IF(E54&lt;4.1,"Very High")))))</f>
        <v>#DIV/0!</v>
      </c>
      <c r="E54" s="143" t="e">
        <f>AVERAGE(' FRAGILITY SURVEY'!H81:H84)</f>
        <v>#DIV/0!</v>
      </c>
      <c r="F54" s="143" t="e">
        <f>IF(G54&lt;0.1,"N/A",IF(G54&lt;1.1,"Very Low",IF(G54&lt;2.1,"Low",IF(G54&lt;3.1,"High",IF(G54&lt;4.1,"Very High")))))</f>
        <v>#DIV/0!</v>
      </c>
      <c r="G54" s="143" t="e">
        <f>AVERAGE(' FRAGILITY SURVEY'!Q81:Q84)</f>
        <v>#DIV/0!</v>
      </c>
      <c r="H54" s="293" t="e">
        <f>AVERAGE(H55:H58)</f>
        <v>#DIV/0!</v>
      </c>
      <c r="I54" s="142" t="e">
        <f t="shared" si="4"/>
        <v>#DIV/0!</v>
      </c>
      <c r="J54" s="251" t="e">
        <f t="shared" si="12"/>
        <v>#DIV/0!</v>
      </c>
      <c r="K54" s="244" t="e">
        <f>AVERAGE(' FRAGILITY SURVEY'!V81:V84)</f>
        <v>#DIV/0!</v>
      </c>
    </row>
    <row r="55" spans="1:14" ht="16" thickTop="1">
      <c r="B55" s="63" t="str">
        <f>' FRAGILITY SURVEY'!B81</f>
        <v>Deterioration of voice and accountability</v>
      </c>
      <c r="D55" s="163">
        <f>' FRAGILITY SURVEY'!G81</f>
        <v>0</v>
      </c>
      <c r="E55" s="139"/>
      <c r="F55" s="183">
        <f>' FRAGILITY SURVEY'!P81</f>
        <v>0</v>
      </c>
      <c r="G55" s="139"/>
      <c r="H55" s="294" t="str">
        <f>IFERROR(' FRAGILITY SURVEY'!H81*' FRAGILITY SURVEY'!Q81,"")</f>
        <v/>
      </c>
      <c r="I55" s="297" t="str">
        <f>IF(H55&lt;0.1,"N/A",IF(H55&lt;2.1,"Very Low",IF(H55&lt;4.1,"Low",IF(H55&lt;9.1,"High",IF(H55&lt;16.1,"Very High",IF(H55="",""))))))</f>
        <v/>
      </c>
      <c r="J55" s="252">
        <f>' FRAGILITY SURVEY'!U81</f>
        <v>0</v>
      </c>
      <c r="K55" s="245"/>
      <c r="M55" s="335"/>
      <c r="N55" s="336"/>
    </row>
    <row r="56" spans="1:14">
      <c r="B56" s="63" t="str">
        <f>' FRAGILITY SURVEY'!B82</f>
        <v>Deterioration of access to justice</v>
      </c>
      <c r="D56" s="164">
        <f>' FRAGILITY SURVEY'!G82</f>
        <v>0</v>
      </c>
      <c r="E56" s="137"/>
      <c r="F56" s="184">
        <f>' FRAGILITY SURVEY'!P82</f>
        <v>0</v>
      </c>
      <c r="G56" s="137"/>
      <c r="H56" s="294" t="str">
        <f>IFERROR(' FRAGILITY SURVEY'!H82*' FRAGILITY SURVEY'!Q82,"")</f>
        <v/>
      </c>
      <c r="I56" s="297" t="str">
        <f t="shared" ref="I56:I58" si="13">IF(H56&lt;0.1,"N/A",IF(H56&lt;2.1,"Very Low",IF(H56&lt;4.1,"Low",IF(H56&lt;9.1,"High",IF(H56&lt;16.1,"Very High",IF(H56="",""))))))</f>
        <v/>
      </c>
      <c r="J56" s="253">
        <f>' FRAGILITY SURVEY'!U82</f>
        <v>0</v>
      </c>
      <c r="K56" s="246"/>
      <c r="M56" s="337"/>
      <c r="N56" s="338"/>
    </row>
    <row r="57" spans="1:14">
      <c r="B57" s="63" t="str">
        <f>' FRAGILITY SURVEY'!B83</f>
        <v>Deterioration of horizontal inequality</v>
      </c>
      <c r="D57" s="164">
        <f>' FRAGILITY SURVEY'!G83</f>
        <v>0</v>
      </c>
      <c r="E57" s="137"/>
      <c r="F57" s="184">
        <f>' FRAGILITY SURVEY'!P83</f>
        <v>0</v>
      </c>
      <c r="G57" s="137"/>
      <c r="H57" s="294" t="str">
        <f>IFERROR(' FRAGILITY SURVEY'!H83*' FRAGILITY SURVEY'!Q83,"")</f>
        <v/>
      </c>
      <c r="I57" s="297" t="str">
        <f t="shared" si="13"/>
        <v/>
      </c>
      <c r="J57" s="253">
        <f>' FRAGILITY SURVEY'!U83</f>
        <v>0</v>
      </c>
      <c r="K57" s="246"/>
      <c r="M57" s="337"/>
      <c r="N57" s="338"/>
    </row>
    <row r="58" spans="1:14" ht="16" thickBot="1">
      <c r="B58" s="63" t="str">
        <f>' FRAGILITY SURVEY'!B84</f>
        <v>Deterioration of an inclusive civil society</v>
      </c>
      <c r="D58" s="165">
        <f>' FRAGILITY SURVEY'!G84</f>
        <v>0</v>
      </c>
      <c r="E58" s="144"/>
      <c r="F58" s="185">
        <f>' FRAGILITY SURVEY'!P84</f>
        <v>0</v>
      </c>
      <c r="G58" s="144"/>
      <c r="H58" s="294" t="str">
        <f>IFERROR(' FRAGILITY SURVEY'!H84*' FRAGILITY SURVEY'!Q84,"")</f>
        <v/>
      </c>
      <c r="I58" s="297" t="str">
        <f t="shared" si="13"/>
        <v/>
      </c>
      <c r="J58" s="254">
        <f>' FRAGILITY SURVEY'!U84</f>
        <v>0</v>
      </c>
      <c r="K58" s="247"/>
      <c r="M58" s="339"/>
      <c r="N58" s="340"/>
    </row>
    <row r="59" spans="1:14" ht="17" thickTop="1" thickBot="1">
      <c r="B59" s="67" t="s">
        <v>100</v>
      </c>
      <c r="D59" s="145" t="e">
        <f>IF(E59&lt;0.1,"N/A",IF(E59&lt;1.1,"Very Low",IF(E59&lt;2.1,"Low",IF(E59&lt;3.1,"High",IF(E59&lt;4.1,"Very High")))))</f>
        <v>#DIV/0!</v>
      </c>
      <c r="E59" s="146" t="e">
        <f>AVERAGE(' FRAGILITY SURVEY'!H89:H90)</f>
        <v>#DIV/0!</v>
      </c>
      <c r="F59" s="146" t="e">
        <f>IF(G59&lt;0.1,"N/A",IF(G59&lt;1.1,"Very Low",IF(G59&lt;2.1,"Low",IF(G59&lt;3.1,"High",IF(G59&lt;4.1,"Very High")))))</f>
        <v>#DIV/0!</v>
      </c>
      <c r="G59" s="146" t="e">
        <f>AVERAGE(' FRAGILITY SURVEY'!Q89:Q90)</f>
        <v>#DIV/0!</v>
      </c>
      <c r="H59" s="295" t="e">
        <f>AVERAGE(H60:H61)</f>
        <v>#DIV/0!</v>
      </c>
      <c r="I59" s="145" t="e">
        <f t="shared" si="4"/>
        <v>#DIV/0!</v>
      </c>
      <c r="J59" s="255" t="e">
        <f>IF(K59&lt;0.1,"",IF(K59&lt;1.1,"Low",IF(K59&lt;2.1,"Moderate",IF(K59&lt;3.1,"Strong"))))</f>
        <v>#DIV/0!</v>
      </c>
      <c r="K59" s="248" t="e">
        <f>AVERAGE(' FRAGILITY SURVEY'!V89:V90)</f>
        <v>#DIV/0!</v>
      </c>
    </row>
    <row r="60" spans="1:14" ht="16" customHeight="1" thickTop="1">
      <c r="B60" s="64" t="str">
        <f>' FRAGILITY SURVEY'!B89</f>
        <v>Deterioration of vertical inequality_x000D_</v>
      </c>
      <c r="D60" s="163">
        <f>' FRAGILITY SURVEY'!G89</f>
        <v>0</v>
      </c>
      <c r="E60" s="139"/>
      <c r="F60" s="183">
        <f>' FRAGILITY SURVEY'!P89</f>
        <v>0</v>
      </c>
      <c r="G60" s="139"/>
      <c r="H60" s="294" t="str">
        <f>IFERROR(' FRAGILITY SURVEY'!H89*' FRAGILITY SURVEY'!Q89,"")</f>
        <v/>
      </c>
      <c r="I60" s="297" t="str">
        <f>IF(H60&lt;0.1,"N/A",IF(H60&lt;2.1,"Very Low",IF(H60&lt;4.1,"Low",IF(H60&lt;9.1,"High",IF(H60&lt;16.1,"Very High",IF(H60="",""))))))</f>
        <v/>
      </c>
      <c r="J60" s="252">
        <f>' FRAGILITY SURVEY'!U89</f>
        <v>0</v>
      </c>
      <c r="K60" s="245"/>
      <c r="M60" s="335"/>
      <c r="N60" s="336"/>
    </row>
    <row r="61" spans="1:14" ht="16" thickBot="1">
      <c r="B61" s="64" t="str">
        <f>' FRAGILITY SURVEY'!B90</f>
        <v>Deterioration of gender inequality</v>
      </c>
      <c r="D61" s="166">
        <f>' FRAGILITY SURVEY'!G90</f>
        <v>0</v>
      </c>
      <c r="E61" s="138"/>
      <c r="F61" s="186">
        <f>' FRAGILITY SURVEY'!P90</f>
        <v>0</v>
      </c>
      <c r="G61" s="138"/>
      <c r="H61" s="296" t="str">
        <f>IFERROR(' FRAGILITY SURVEY'!H90*' FRAGILITY SURVEY'!Q90,"")</f>
        <v/>
      </c>
      <c r="I61" s="298" t="str">
        <f>IF(H61&lt;0.1,"N/A",IF(H61&lt;2.1,"Very Low",IF(H61&lt;4.1,"Low",IF(H61&lt;9.1,"High",IF(H61&lt;16.1,"Very High",IF(H61="",""))))))</f>
        <v/>
      </c>
      <c r="J61" s="256">
        <f>' FRAGILITY SURVEY'!U90</f>
        <v>0</v>
      </c>
      <c r="K61" s="249"/>
      <c r="M61" s="339"/>
      <c r="N61" s="340"/>
    </row>
    <row r="62" spans="1:14" ht="16" thickTop="1">
      <c r="A62" s="14"/>
      <c r="B62" s="12"/>
      <c r="C62" s="73"/>
      <c r="D62" s="74"/>
      <c r="E62" s="74"/>
      <c r="F62" s="74"/>
      <c r="G62" s="74"/>
      <c r="H62" s="74"/>
      <c r="I62" s="74"/>
      <c r="J62" s="74"/>
    </row>
  </sheetData>
  <mergeCells count="2">
    <mergeCell ref="B2:B3"/>
    <mergeCell ref="P5:P28"/>
  </mergeCells>
  <phoneticPr fontId="1" type="noConversion"/>
  <conditionalFormatting sqref="D5:I61">
    <cfRule type="containsText" dxfId="135" priority="4" operator="containsText" text="Very High">
      <formula>NOT(ISERROR(SEARCH("Very High",D5)))</formula>
    </cfRule>
    <cfRule type="containsText" dxfId="134" priority="5" operator="containsText" text="High">
      <formula>NOT(ISERROR(SEARCH("High",D5)))</formula>
    </cfRule>
    <cfRule type="containsText" dxfId="133" priority="6" operator="containsText" text="Very Low">
      <formula>NOT(ISERROR(SEARCH("Very Low",D5)))</formula>
    </cfRule>
    <cfRule type="containsText" dxfId="132" priority="7" operator="containsText" text="Low">
      <formula>NOT(ISERROR(SEARCH("Low",D5)))</formula>
    </cfRule>
  </conditionalFormatting>
  <conditionalFormatting sqref="J5:J61">
    <cfRule type="containsText" dxfId="131" priority="1" operator="containsText" text="Low">
      <formula>NOT(ISERROR(SEARCH("Low",J5)))</formula>
    </cfRule>
    <cfRule type="containsText" dxfId="130" priority="2" operator="containsText" text="Moderate">
      <formula>NOT(ISERROR(SEARCH("Moderate",J5)))</formula>
    </cfRule>
    <cfRule type="containsText" dxfId="129" priority="3" operator="containsText" text="Strong">
      <formula>NOT(ISERROR(SEARCH("Strong",J5)))</formula>
    </cfRule>
  </conditionalFormatting>
  <pageMargins left="0.75" right="0.75" top="1" bottom="1" header="0.5" footer="0.5"/>
  <pageSetup paperSize="9" orientation="portrait" horizontalDpi="4294967292" verticalDpi="4294967292"/>
  <ignoredErrors>
    <ignoredError sqref="J8:J13 J16:J18 J23:J27 J34:J36 J39 J44:J46 J49:J51 J56:J58 J61" emptyCellReference="1"/>
    <ignoredError sqref="I14 I28 I37 I47 I59"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BACKGROUND!$C$17:$C$20</xm:f>
          </x14:formula1>
          <xm:sqref>M5:M61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sheetPr>
  <dimension ref="B1:AN91"/>
  <sheetViews>
    <sheetView showGridLines="0" workbookViewId="0">
      <pane xSplit="2" ySplit="3" topLeftCell="C4" activePane="bottomRight" state="frozen"/>
      <selection activeCell="P5" sqref="P5:P28"/>
      <selection pane="topRight" activeCell="P5" sqref="P5:P28"/>
      <selection pane="bottomLeft" activeCell="P5" sqref="P5:P28"/>
      <selection pane="bottomRight" activeCell="S3" sqref="S3"/>
    </sheetView>
  </sheetViews>
  <sheetFormatPr baseColWidth="10" defaultRowHeight="14" x14ac:dyDescent="0"/>
  <cols>
    <col min="1" max="1" width="2.33203125" style="1" customWidth="1"/>
    <col min="2" max="2" width="60" style="1" customWidth="1"/>
    <col min="3" max="3" width="2.33203125" style="1" customWidth="1"/>
    <col min="4" max="7" width="47.1640625" style="1" customWidth="1"/>
    <col min="8" max="8" width="6.6640625" style="89" hidden="1" customWidth="1"/>
    <col min="9" max="9" width="2.33203125" style="1" customWidth="1"/>
    <col min="10" max="16" width="47.1640625" style="1" customWidth="1"/>
    <col min="17" max="17" width="14.1640625" style="89" hidden="1" customWidth="1"/>
    <col min="18" max="18" width="2.33203125" style="89" customWidth="1"/>
    <col min="19" max="21" width="47.1640625" style="1" customWidth="1"/>
    <col min="22" max="22" width="14.1640625" style="1" hidden="1" customWidth="1"/>
    <col min="23" max="24" width="14.1640625" style="1" customWidth="1"/>
    <col min="25" max="27" width="47.1640625" style="1" customWidth="1"/>
    <col min="28" max="29" width="14.1640625" style="1" customWidth="1"/>
    <col min="30" max="35" width="47.1640625" style="1" customWidth="1"/>
    <col min="36" max="37" width="14.1640625" style="1" customWidth="1"/>
    <col min="38" max="39" width="47.1640625" style="1" customWidth="1"/>
    <col min="40" max="41" width="14.1640625" style="1" customWidth="1"/>
    <col min="42" max="16384" width="10.83203125" style="1"/>
  </cols>
  <sheetData>
    <row r="1" spans="2:40" ht="14" customHeight="1"/>
    <row r="2" spans="2:40" ht="15">
      <c r="B2" s="352" t="s">
        <v>156</v>
      </c>
      <c r="D2" s="25" t="s">
        <v>212</v>
      </c>
      <c r="E2" s="26"/>
      <c r="F2" s="26"/>
      <c r="G2" s="27"/>
      <c r="J2" s="28" t="s">
        <v>213</v>
      </c>
      <c r="K2" s="26"/>
      <c r="L2" s="26"/>
      <c r="M2" s="26"/>
      <c r="N2" s="26"/>
      <c r="O2" s="26"/>
      <c r="P2" s="28"/>
      <c r="S2" s="28" t="s">
        <v>214</v>
      </c>
      <c r="T2" s="26"/>
      <c r="U2" s="26"/>
    </row>
    <row r="3" spans="2:40" ht="42">
      <c r="B3" s="353"/>
      <c r="D3" s="22" t="s">
        <v>81</v>
      </c>
      <c r="E3" s="23" t="s">
        <v>82</v>
      </c>
      <c r="F3" s="23" t="s">
        <v>83</v>
      </c>
      <c r="G3" s="24" t="s">
        <v>153</v>
      </c>
      <c r="J3" s="19" t="s">
        <v>84</v>
      </c>
      <c r="K3" s="20" t="s">
        <v>85</v>
      </c>
      <c r="L3" s="20" t="s">
        <v>86</v>
      </c>
      <c r="M3" s="20" t="s">
        <v>87</v>
      </c>
      <c r="N3" s="20" t="s">
        <v>88</v>
      </c>
      <c r="O3" s="20" t="s">
        <v>89</v>
      </c>
      <c r="P3" s="21" t="s">
        <v>155</v>
      </c>
      <c r="S3" s="19" t="s">
        <v>158</v>
      </c>
      <c r="T3" s="20" t="s">
        <v>160</v>
      </c>
      <c r="U3" s="21" t="s">
        <v>159</v>
      </c>
    </row>
    <row r="5" spans="2:40" s="3" customFormat="1" ht="28">
      <c r="B5" s="5" t="s">
        <v>15</v>
      </c>
      <c r="C5" s="6"/>
      <c r="D5" s="6"/>
      <c r="H5" s="95"/>
      <c r="Q5" s="95"/>
      <c r="R5" s="95"/>
    </row>
    <row r="7" spans="2:40" ht="15">
      <c r="B7" s="4" t="s">
        <v>16</v>
      </c>
    </row>
    <row r="9" spans="2:40">
      <c r="B9" s="7" t="s">
        <v>118</v>
      </c>
      <c r="D9" s="7" t="s">
        <v>77</v>
      </c>
      <c r="E9" s="10" t="s">
        <v>62</v>
      </c>
      <c r="F9" s="10" t="s">
        <v>59</v>
      </c>
      <c r="G9" s="76"/>
      <c r="H9" s="89" t="b">
        <f>IF(G9="Very Low",1,IF(G9="Low",2,IF(G9="High",3,IF(G9="Very High",4,IF(G9="N/A",0)))))</f>
        <v>0</v>
      </c>
      <c r="J9" s="16" t="s">
        <v>78</v>
      </c>
      <c r="K9" s="17" t="s">
        <v>79</v>
      </c>
      <c r="L9" s="17" t="s">
        <v>63</v>
      </c>
      <c r="M9" s="17" t="s">
        <v>64</v>
      </c>
      <c r="N9" s="9" t="s">
        <v>80</v>
      </c>
      <c r="O9" s="17" t="s">
        <v>65</v>
      </c>
      <c r="P9" s="75"/>
      <c r="Q9" s="89" t="str">
        <f>IF(P9="Very Low",1,IF(P9="Low",2,IF(P9="High",3,IF(P9="Very High",4,IF(P9="","")))))</f>
        <v/>
      </c>
      <c r="S9" s="16" t="s">
        <v>66</v>
      </c>
      <c r="T9" s="17" t="s">
        <v>91</v>
      </c>
      <c r="U9" s="75"/>
      <c r="V9" s="1" t="str">
        <f>IF(U9="Low",1,IF(U9="Moderate",2,IF(U9="Strong",3,IF(U9="",""))))</f>
        <v/>
      </c>
      <c r="Z9" s="2"/>
      <c r="AA9" s="2"/>
      <c r="AD9" s="2"/>
      <c r="AE9" s="2"/>
      <c r="AF9" s="2"/>
      <c r="AG9" s="2"/>
      <c r="AI9" s="2"/>
      <c r="AL9" s="2"/>
      <c r="AM9" s="2"/>
    </row>
    <row r="10" spans="2:40">
      <c r="B10" s="7" t="s">
        <v>119</v>
      </c>
      <c r="D10" s="7" t="s">
        <v>77</v>
      </c>
      <c r="E10" s="10" t="s">
        <v>62</v>
      </c>
      <c r="F10" s="10" t="s">
        <v>59</v>
      </c>
      <c r="G10" s="76"/>
      <c r="H10" s="89" t="str">
        <f>IF(G10="Very Low",1,IF(G10="Low",2,IF(G10="High",3,IF(G10="Very High",4,IF(G10="","")))))</f>
        <v/>
      </c>
      <c r="J10" s="18" t="s">
        <v>78</v>
      </c>
      <c r="K10" s="10" t="s">
        <v>79</v>
      </c>
      <c r="L10" s="10" t="s">
        <v>63</v>
      </c>
      <c r="M10" s="10" t="s">
        <v>64</v>
      </c>
      <c r="N10" s="7" t="s">
        <v>80</v>
      </c>
      <c r="O10" s="10" t="s">
        <v>65</v>
      </c>
      <c r="P10" s="76"/>
      <c r="Q10" s="89" t="str">
        <f t="shared" ref="Q10:Q15" si="0">IF(P10="Very Low",1,IF(P10="Low",2,IF(P10="High",3,IF(P10="Very High",4,IF(P10="","")))))</f>
        <v/>
      </c>
      <c r="S10" s="18" t="s">
        <v>66</v>
      </c>
      <c r="T10" s="10" t="s">
        <v>91</v>
      </c>
      <c r="U10" s="75"/>
      <c r="V10" s="1" t="str">
        <f t="shared" ref="V10:V73" si="1">IF(U10="Low",1,IF(U10="Moderate",2,IF(U10="Strong",3,IF(U10="",""))))</f>
        <v/>
      </c>
    </row>
    <row r="11" spans="2:40">
      <c r="B11" s="7" t="s">
        <v>120</v>
      </c>
      <c r="D11" s="7" t="s">
        <v>77</v>
      </c>
      <c r="E11" s="10" t="s">
        <v>62</v>
      </c>
      <c r="F11" s="10" t="s">
        <v>59</v>
      </c>
      <c r="G11" s="76"/>
      <c r="H11" s="89" t="str">
        <f t="shared" ref="H11:H74" si="2">IF(G11="Very Low",1,IF(G11="Low",2,IF(G11="High",3,IF(G11="Very High",4,IF(G11="","")))))</f>
        <v/>
      </c>
      <c r="J11" s="18" t="s">
        <v>78</v>
      </c>
      <c r="K11" s="10" t="s">
        <v>79</v>
      </c>
      <c r="L11" s="10" t="s">
        <v>63</v>
      </c>
      <c r="M11" s="10" t="s">
        <v>64</v>
      </c>
      <c r="N11" s="7" t="s">
        <v>80</v>
      </c>
      <c r="O11" s="10" t="s">
        <v>65</v>
      </c>
      <c r="P11" s="76"/>
      <c r="Q11" s="89" t="str">
        <f t="shared" si="0"/>
        <v/>
      </c>
      <c r="S11" s="18" t="s">
        <v>66</v>
      </c>
      <c r="T11" s="10" t="s">
        <v>91</v>
      </c>
      <c r="U11" s="75"/>
      <c r="V11" s="1" t="str">
        <f t="shared" si="1"/>
        <v/>
      </c>
    </row>
    <row r="12" spans="2:40">
      <c r="B12" s="7" t="s">
        <v>121</v>
      </c>
      <c r="D12" s="7" t="s">
        <v>77</v>
      </c>
      <c r="E12" s="10" t="s">
        <v>62</v>
      </c>
      <c r="F12" s="10" t="s">
        <v>59</v>
      </c>
      <c r="G12" s="76"/>
      <c r="H12" s="89" t="str">
        <f t="shared" si="2"/>
        <v/>
      </c>
      <c r="J12" s="18" t="s">
        <v>78</v>
      </c>
      <c r="K12" s="10" t="s">
        <v>79</v>
      </c>
      <c r="L12" s="10" t="s">
        <v>63</v>
      </c>
      <c r="M12" s="10" t="s">
        <v>64</v>
      </c>
      <c r="N12" s="7" t="s">
        <v>80</v>
      </c>
      <c r="O12" s="10" t="s">
        <v>65</v>
      </c>
      <c r="P12" s="76"/>
      <c r="Q12" s="89" t="str">
        <f t="shared" si="0"/>
        <v/>
      </c>
      <c r="S12" s="18" t="s">
        <v>66</v>
      </c>
      <c r="T12" s="10" t="s">
        <v>91</v>
      </c>
      <c r="U12" s="75"/>
      <c r="V12" s="1" t="str">
        <f t="shared" si="1"/>
        <v/>
      </c>
    </row>
    <row r="13" spans="2:40">
      <c r="B13" s="7" t="s">
        <v>122</v>
      </c>
      <c r="D13" s="7" t="s">
        <v>77</v>
      </c>
      <c r="E13" s="10" t="s">
        <v>62</v>
      </c>
      <c r="F13" s="10" t="s">
        <v>59</v>
      </c>
      <c r="G13" s="76"/>
      <c r="H13" s="89" t="str">
        <f t="shared" si="2"/>
        <v/>
      </c>
      <c r="J13" s="18" t="s">
        <v>78</v>
      </c>
      <c r="K13" s="10" t="s">
        <v>79</v>
      </c>
      <c r="L13" s="10" t="s">
        <v>63</v>
      </c>
      <c r="M13" s="10" t="s">
        <v>64</v>
      </c>
      <c r="N13" s="7" t="s">
        <v>80</v>
      </c>
      <c r="O13" s="10" t="s">
        <v>65</v>
      </c>
      <c r="P13" s="76"/>
      <c r="Q13" s="89" t="str">
        <f t="shared" si="0"/>
        <v/>
      </c>
      <c r="S13" s="18" t="s">
        <v>66</v>
      </c>
      <c r="T13" s="10" t="s">
        <v>91</v>
      </c>
      <c r="U13" s="75"/>
      <c r="V13" s="1" t="str">
        <f t="shared" si="1"/>
        <v/>
      </c>
    </row>
    <row r="14" spans="2:40">
      <c r="B14" s="7" t="s">
        <v>123</v>
      </c>
      <c r="D14" s="7" t="s">
        <v>77</v>
      </c>
      <c r="E14" s="10" t="s">
        <v>62</v>
      </c>
      <c r="F14" s="10" t="s">
        <v>59</v>
      </c>
      <c r="G14" s="76"/>
      <c r="H14" s="89" t="str">
        <f t="shared" si="2"/>
        <v/>
      </c>
      <c r="J14" s="18" t="s">
        <v>78</v>
      </c>
      <c r="K14" s="10" t="s">
        <v>79</v>
      </c>
      <c r="L14" s="10" t="s">
        <v>63</v>
      </c>
      <c r="M14" s="10" t="s">
        <v>64</v>
      </c>
      <c r="N14" s="7" t="s">
        <v>80</v>
      </c>
      <c r="O14" s="10" t="s">
        <v>65</v>
      </c>
      <c r="P14" s="76"/>
      <c r="Q14" s="89" t="str">
        <f t="shared" si="0"/>
        <v/>
      </c>
      <c r="S14" s="18" t="s">
        <v>66</v>
      </c>
      <c r="T14" s="10" t="s">
        <v>91</v>
      </c>
      <c r="U14" s="75"/>
      <c r="V14" s="1" t="str">
        <f t="shared" si="1"/>
        <v/>
      </c>
    </row>
    <row r="15" spans="2:40">
      <c r="B15" s="7" t="s">
        <v>124</v>
      </c>
      <c r="D15" s="7" t="s">
        <v>77</v>
      </c>
      <c r="E15" s="10" t="s">
        <v>62</v>
      </c>
      <c r="F15" s="10" t="s">
        <v>59</v>
      </c>
      <c r="G15" s="76"/>
      <c r="H15" s="89" t="str">
        <f t="shared" si="2"/>
        <v/>
      </c>
      <c r="J15" s="11" t="s">
        <v>78</v>
      </c>
      <c r="K15" s="8" t="s">
        <v>79</v>
      </c>
      <c r="L15" s="8" t="s">
        <v>63</v>
      </c>
      <c r="M15" s="8" t="s">
        <v>64</v>
      </c>
      <c r="N15" s="13" t="s">
        <v>80</v>
      </c>
      <c r="O15" s="8" t="s">
        <v>65</v>
      </c>
      <c r="P15" s="77"/>
      <c r="Q15" s="89" t="str">
        <f t="shared" si="0"/>
        <v/>
      </c>
      <c r="S15" s="11" t="s">
        <v>66</v>
      </c>
      <c r="T15" s="8" t="s">
        <v>91</v>
      </c>
      <c r="U15" s="75"/>
      <c r="V15" s="1" t="str">
        <f t="shared" si="1"/>
        <v/>
      </c>
    </row>
    <row r="16" spans="2:40" s="14" customFormat="1">
      <c r="B16" s="12"/>
      <c r="D16" s="12"/>
      <c r="E16" s="12"/>
      <c r="F16" s="12"/>
      <c r="G16" s="84"/>
      <c r="H16" s="89" t="str">
        <f t="shared" si="2"/>
        <v/>
      </c>
      <c r="P16" s="78"/>
      <c r="Q16" s="89"/>
      <c r="U16" s="78"/>
      <c r="V16" s="1" t="str">
        <f t="shared" si="1"/>
        <v/>
      </c>
    </row>
    <row r="17" spans="2:22">
      <c r="G17" s="79"/>
      <c r="H17" s="89" t="str">
        <f t="shared" si="2"/>
        <v/>
      </c>
      <c r="P17" s="79"/>
      <c r="U17" s="79"/>
      <c r="V17" s="1" t="str">
        <f t="shared" si="1"/>
        <v/>
      </c>
    </row>
    <row r="18" spans="2:22" ht="15">
      <c r="B18" s="4" t="s">
        <v>9</v>
      </c>
      <c r="G18" s="79"/>
      <c r="H18" s="89" t="str">
        <f t="shared" si="2"/>
        <v/>
      </c>
      <c r="P18" s="79"/>
      <c r="U18" s="79"/>
      <c r="V18" s="1" t="str">
        <f t="shared" si="1"/>
        <v/>
      </c>
    </row>
    <row r="19" spans="2:22">
      <c r="G19" s="79"/>
      <c r="H19" s="89" t="str">
        <f t="shared" si="2"/>
        <v/>
      </c>
      <c r="P19" s="79"/>
      <c r="U19" s="79"/>
      <c r="V19" s="1" t="str">
        <f t="shared" si="1"/>
        <v/>
      </c>
    </row>
    <row r="20" spans="2:22">
      <c r="B20" s="29" t="s">
        <v>125</v>
      </c>
      <c r="D20" s="7" t="s">
        <v>77</v>
      </c>
      <c r="E20" s="10" t="s">
        <v>62</v>
      </c>
      <c r="F20" s="10" t="s">
        <v>59</v>
      </c>
      <c r="G20" s="76"/>
      <c r="H20" s="89" t="str">
        <f t="shared" si="2"/>
        <v/>
      </c>
      <c r="J20" s="11" t="s">
        <v>78</v>
      </c>
      <c r="K20" s="8" t="s">
        <v>79</v>
      </c>
      <c r="L20" s="8" t="s">
        <v>63</v>
      </c>
      <c r="M20" s="8" t="s">
        <v>64</v>
      </c>
      <c r="N20" s="13" t="s">
        <v>80</v>
      </c>
      <c r="O20" s="8" t="s">
        <v>65</v>
      </c>
      <c r="P20" s="77"/>
      <c r="Q20" s="89" t="str">
        <f>IF(P20="Very Low",1,IF(P20="Low",2,IF(P20="High",3,IF(P20="Very High",4,IF(P20="","")))))</f>
        <v/>
      </c>
      <c r="S20" s="11" t="s">
        <v>66</v>
      </c>
      <c r="T20" s="8" t="s">
        <v>91</v>
      </c>
      <c r="U20" s="75"/>
      <c r="V20" s="1" t="str">
        <f t="shared" si="1"/>
        <v/>
      </c>
    </row>
    <row r="21" spans="2:22">
      <c r="B21" s="30" t="s">
        <v>126</v>
      </c>
      <c r="D21" s="7" t="s">
        <v>77</v>
      </c>
      <c r="E21" s="10" t="s">
        <v>62</v>
      </c>
      <c r="F21" s="10" t="s">
        <v>59</v>
      </c>
      <c r="G21" s="76"/>
      <c r="H21" s="89" t="str">
        <f t="shared" si="2"/>
        <v/>
      </c>
      <c r="J21" s="11" t="s">
        <v>78</v>
      </c>
      <c r="K21" s="8" t="s">
        <v>79</v>
      </c>
      <c r="L21" s="8" t="s">
        <v>63</v>
      </c>
      <c r="M21" s="8" t="s">
        <v>64</v>
      </c>
      <c r="N21" s="13" t="s">
        <v>80</v>
      </c>
      <c r="O21" s="8" t="s">
        <v>65</v>
      </c>
      <c r="P21" s="77"/>
      <c r="Q21" s="89" t="str">
        <f t="shared" ref="Q21:Q84" si="3">IF(P21="Very Low",1,IF(P21="Low",2,IF(P21="High",3,IF(P21="Very High",4,IF(P21="","")))))</f>
        <v/>
      </c>
      <c r="S21" s="11" t="s">
        <v>66</v>
      </c>
      <c r="T21" s="8" t="s">
        <v>91</v>
      </c>
      <c r="U21" s="77"/>
      <c r="V21" s="1" t="str">
        <f t="shared" si="1"/>
        <v/>
      </c>
    </row>
    <row r="22" spans="2:22">
      <c r="B22" s="30" t="s">
        <v>127</v>
      </c>
      <c r="D22" s="7" t="s">
        <v>77</v>
      </c>
      <c r="E22" s="10" t="s">
        <v>62</v>
      </c>
      <c r="F22" s="10" t="s">
        <v>59</v>
      </c>
      <c r="G22" s="76"/>
      <c r="H22" s="89" t="str">
        <f t="shared" si="2"/>
        <v/>
      </c>
      <c r="J22" s="11" t="s">
        <v>78</v>
      </c>
      <c r="K22" s="8" t="s">
        <v>79</v>
      </c>
      <c r="L22" s="8" t="s">
        <v>63</v>
      </c>
      <c r="M22" s="8" t="s">
        <v>64</v>
      </c>
      <c r="N22" s="13" t="s">
        <v>80</v>
      </c>
      <c r="O22" s="8" t="s">
        <v>65</v>
      </c>
      <c r="P22" s="77"/>
      <c r="Q22" s="89" t="str">
        <f t="shared" si="3"/>
        <v/>
      </c>
      <c r="S22" s="11" t="s">
        <v>66</v>
      </c>
      <c r="T22" s="8" t="s">
        <v>91</v>
      </c>
      <c r="U22" s="77"/>
      <c r="V22" s="1" t="str">
        <f t="shared" si="1"/>
        <v/>
      </c>
    </row>
    <row r="23" spans="2:22">
      <c r="B23" s="30" t="s">
        <v>128</v>
      </c>
      <c r="D23" s="7" t="s">
        <v>77</v>
      </c>
      <c r="E23" s="10" t="s">
        <v>62</v>
      </c>
      <c r="F23" s="10" t="s">
        <v>59</v>
      </c>
      <c r="G23" s="76"/>
      <c r="H23" s="89" t="str">
        <f t="shared" si="2"/>
        <v/>
      </c>
      <c r="J23" s="11" t="s">
        <v>78</v>
      </c>
      <c r="K23" s="8" t="s">
        <v>79</v>
      </c>
      <c r="L23" s="8" t="s">
        <v>63</v>
      </c>
      <c r="M23" s="8" t="s">
        <v>64</v>
      </c>
      <c r="N23" s="13" t="s">
        <v>80</v>
      </c>
      <c r="O23" s="8" t="s">
        <v>65</v>
      </c>
      <c r="P23" s="77"/>
      <c r="Q23" s="89" t="str">
        <f t="shared" si="3"/>
        <v/>
      </c>
      <c r="S23" s="11" t="s">
        <v>66</v>
      </c>
      <c r="T23" s="8" t="s">
        <v>91</v>
      </c>
      <c r="U23" s="77"/>
      <c r="V23" s="1" t="str">
        <f t="shared" si="1"/>
        <v/>
      </c>
    </row>
    <row r="24" spans="2:22" s="14" customFormat="1">
      <c r="B24" s="12"/>
      <c r="D24" s="12"/>
      <c r="E24" s="12"/>
      <c r="F24" s="12"/>
      <c r="G24" s="84"/>
      <c r="H24" s="89" t="str">
        <f t="shared" si="2"/>
        <v/>
      </c>
      <c r="P24" s="78"/>
      <c r="Q24" s="89" t="str">
        <f t="shared" si="3"/>
        <v/>
      </c>
      <c r="U24" s="78"/>
      <c r="V24" s="1" t="str">
        <f t="shared" si="1"/>
        <v/>
      </c>
    </row>
    <row r="25" spans="2:22">
      <c r="G25" s="79"/>
      <c r="H25" s="89" t="str">
        <f t="shared" si="2"/>
        <v/>
      </c>
      <c r="P25" s="79"/>
      <c r="Q25" s="89" t="str">
        <f t="shared" si="3"/>
        <v/>
      </c>
      <c r="U25" s="79"/>
      <c r="V25" s="1" t="str">
        <f t="shared" si="1"/>
        <v/>
      </c>
    </row>
    <row r="26" spans="2:22" ht="28">
      <c r="B26" s="31" t="s">
        <v>17</v>
      </c>
      <c r="G26" s="79"/>
      <c r="H26" s="89" t="str">
        <f t="shared" si="2"/>
        <v/>
      </c>
      <c r="P26" s="79"/>
      <c r="Q26" s="89" t="str">
        <f t="shared" si="3"/>
        <v/>
      </c>
      <c r="U26" s="79"/>
      <c r="V26" s="1" t="str">
        <f t="shared" si="1"/>
        <v/>
      </c>
    </row>
    <row r="27" spans="2:22">
      <c r="G27" s="79"/>
      <c r="H27" s="89" t="str">
        <f t="shared" si="2"/>
        <v/>
      </c>
      <c r="P27" s="79"/>
      <c r="Q27" s="89" t="str">
        <f t="shared" si="3"/>
        <v/>
      </c>
      <c r="U27" s="79"/>
      <c r="V27" s="1" t="str">
        <f t="shared" si="1"/>
        <v/>
      </c>
    </row>
    <row r="28" spans="2:22" ht="15">
      <c r="B28" s="32" t="s">
        <v>18</v>
      </c>
      <c r="G28" s="79"/>
      <c r="H28" s="89" t="str">
        <f t="shared" si="2"/>
        <v/>
      </c>
      <c r="P28" s="79"/>
      <c r="Q28" s="89" t="str">
        <f t="shared" si="3"/>
        <v/>
      </c>
      <c r="U28" s="79"/>
      <c r="V28" s="1" t="str">
        <f t="shared" si="1"/>
        <v/>
      </c>
    </row>
    <row r="29" spans="2:22">
      <c r="G29" s="79"/>
      <c r="H29" s="89" t="str">
        <f t="shared" si="2"/>
        <v/>
      </c>
      <c r="P29" s="79"/>
      <c r="Q29" s="89" t="str">
        <f t="shared" si="3"/>
        <v/>
      </c>
      <c r="U29" s="79"/>
      <c r="V29" s="1" t="str">
        <f t="shared" si="1"/>
        <v/>
      </c>
    </row>
    <row r="30" spans="2:22">
      <c r="B30" s="33" t="s">
        <v>129</v>
      </c>
      <c r="D30" s="37" t="s">
        <v>77</v>
      </c>
      <c r="E30" s="38" t="s">
        <v>62</v>
      </c>
      <c r="F30" s="38" t="s">
        <v>59</v>
      </c>
      <c r="G30" s="85"/>
      <c r="H30" s="89" t="str">
        <f t="shared" si="2"/>
        <v/>
      </c>
      <c r="I30" s="89"/>
      <c r="J30" s="39" t="s">
        <v>78</v>
      </c>
      <c r="K30" s="40" t="s">
        <v>79</v>
      </c>
      <c r="L30" s="40" t="s">
        <v>63</v>
      </c>
      <c r="M30" s="40" t="s">
        <v>64</v>
      </c>
      <c r="N30" s="41" t="s">
        <v>80</v>
      </c>
      <c r="O30" s="40" t="s">
        <v>65</v>
      </c>
      <c r="P30" s="80"/>
      <c r="Q30" s="89" t="str">
        <f t="shared" si="3"/>
        <v/>
      </c>
      <c r="S30" s="39" t="s">
        <v>66</v>
      </c>
      <c r="T30" s="40" t="s">
        <v>91</v>
      </c>
      <c r="U30" s="91"/>
      <c r="V30" s="1" t="str">
        <f t="shared" si="1"/>
        <v/>
      </c>
    </row>
    <row r="31" spans="2:22">
      <c r="B31" s="34" t="s">
        <v>118</v>
      </c>
      <c r="D31" s="37" t="s">
        <v>77</v>
      </c>
      <c r="E31" s="38" t="s">
        <v>62</v>
      </c>
      <c r="F31" s="38" t="s">
        <v>59</v>
      </c>
      <c r="G31" s="85"/>
      <c r="H31" s="89" t="str">
        <f t="shared" si="2"/>
        <v/>
      </c>
      <c r="I31" s="89"/>
      <c r="J31" s="39" t="s">
        <v>78</v>
      </c>
      <c r="K31" s="40" t="s">
        <v>79</v>
      </c>
      <c r="L31" s="40" t="s">
        <v>63</v>
      </c>
      <c r="M31" s="40" t="s">
        <v>64</v>
      </c>
      <c r="N31" s="41" t="s">
        <v>80</v>
      </c>
      <c r="O31" s="40" t="s">
        <v>65</v>
      </c>
      <c r="P31" s="80"/>
      <c r="Q31" s="89" t="str">
        <f t="shared" si="3"/>
        <v/>
      </c>
      <c r="S31" s="39" t="s">
        <v>66</v>
      </c>
      <c r="T31" s="40" t="s">
        <v>91</v>
      </c>
      <c r="U31" s="91"/>
      <c r="V31" s="1" t="str">
        <f t="shared" si="1"/>
        <v/>
      </c>
    </row>
    <row r="32" spans="2:22">
      <c r="B32" s="34" t="s">
        <v>130</v>
      </c>
      <c r="D32" s="37" t="s">
        <v>77</v>
      </c>
      <c r="E32" s="38" t="s">
        <v>62</v>
      </c>
      <c r="F32" s="38" t="s">
        <v>59</v>
      </c>
      <c r="G32" s="85"/>
      <c r="H32" s="89" t="str">
        <f t="shared" si="2"/>
        <v/>
      </c>
      <c r="I32" s="89"/>
      <c r="J32" s="39" t="s">
        <v>78</v>
      </c>
      <c r="K32" s="40" t="s">
        <v>79</v>
      </c>
      <c r="L32" s="40" t="s">
        <v>63</v>
      </c>
      <c r="M32" s="40" t="s">
        <v>64</v>
      </c>
      <c r="N32" s="41" t="s">
        <v>80</v>
      </c>
      <c r="O32" s="40" t="s">
        <v>65</v>
      </c>
      <c r="P32" s="80"/>
      <c r="Q32" s="89" t="str">
        <f t="shared" si="3"/>
        <v/>
      </c>
      <c r="S32" s="39" t="s">
        <v>66</v>
      </c>
      <c r="T32" s="40" t="s">
        <v>91</v>
      </c>
      <c r="U32" s="91"/>
      <c r="V32" s="1" t="str">
        <f t="shared" si="1"/>
        <v/>
      </c>
    </row>
    <row r="33" spans="2:22">
      <c r="B33" s="34" t="s">
        <v>131</v>
      </c>
      <c r="D33" s="37" t="s">
        <v>77</v>
      </c>
      <c r="E33" s="38" t="s">
        <v>62</v>
      </c>
      <c r="F33" s="38" t="s">
        <v>59</v>
      </c>
      <c r="G33" s="85"/>
      <c r="H33" s="89" t="str">
        <f t="shared" si="2"/>
        <v/>
      </c>
      <c r="I33" s="89"/>
      <c r="J33" s="39" t="s">
        <v>78</v>
      </c>
      <c r="K33" s="40" t="s">
        <v>79</v>
      </c>
      <c r="L33" s="40" t="s">
        <v>63</v>
      </c>
      <c r="M33" s="40" t="s">
        <v>64</v>
      </c>
      <c r="N33" s="41" t="s">
        <v>80</v>
      </c>
      <c r="O33" s="40" t="s">
        <v>65</v>
      </c>
      <c r="P33" s="80"/>
      <c r="Q33" s="89" t="str">
        <f t="shared" si="3"/>
        <v/>
      </c>
      <c r="S33" s="39" t="s">
        <v>66</v>
      </c>
      <c r="T33" s="40" t="s">
        <v>91</v>
      </c>
      <c r="U33" s="91"/>
      <c r="V33" s="1" t="str">
        <f t="shared" si="1"/>
        <v/>
      </c>
    </row>
    <row r="34" spans="2:22">
      <c r="B34" s="34" t="s">
        <v>132</v>
      </c>
      <c r="D34" s="37" t="s">
        <v>77</v>
      </c>
      <c r="E34" s="38" t="s">
        <v>62</v>
      </c>
      <c r="F34" s="38" t="s">
        <v>59</v>
      </c>
      <c r="G34" s="85"/>
      <c r="H34" s="89" t="str">
        <f t="shared" si="2"/>
        <v/>
      </c>
      <c r="I34" s="89"/>
      <c r="J34" s="39" t="s">
        <v>78</v>
      </c>
      <c r="K34" s="40" t="s">
        <v>79</v>
      </c>
      <c r="L34" s="40" t="s">
        <v>63</v>
      </c>
      <c r="M34" s="40" t="s">
        <v>64</v>
      </c>
      <c r="N34" s="41" t="s">
        <v>80</v>
      </c>
      <c r="O34" s="40" t="s">
        <v>65</v>
      </c>
      <c r="P34" s="80"/>
      <c r="Q34" s="89" t="str">
        <f t="shared" si="3"/>
        <v/>
      </c>
      <c r="S34" s="39" t="s">
        <v>66</v>
      </c>
      <c r="T34" s="40" t="s">
        <v>91</v>
      </c>
      <c r="U34" s="91"/>
      <c r="V34" s="1" t="str">
        <f t="shared" si="1"/>
        <v/>
      </c>
    </row>
    <row r="35" spans="2:22">
      <c r="B35" s="35" t="s">
        <v>133</v>
      </c>
      <c r="D35" s="37" t="s">
        <v>77</v>
      </c>
      <c r="E35" s="38" t="s">
        <v>62</v>
      </c>
      <c r="F35" s="38" t="s">
        <v>59</v>
      </c>
      <c r="G35" s="85"/>
      <c r="H35" s="89" t="str">
        <f t="shared" si="2"/>
        <v/>
      </c>
      <c r="I35" s="89"/>
      <c r="J35" s="39" t="s">
        <v>78</v>
      </c>
      <c r="K35" s="40" t="s">
        <v>79</v>
      </c>
      <c r="L35" s="40" t="s">
        <v>63</v>
      </c>
      <c r="M35" s="40" t="s">
        <v>64</v>
      </c>
      <c r="N35" s="41" t="s">
        <v>80</v>
      </c>
      <c r="O35" s="40" t="s">
        <v>65</v>
      </c>
      <c r="P35" s="80"/>
      <c r="Q35" s="89" t="str">
        <f t="shared" si="3"/>
        <v/>
      </c>
      <c r="S35" s="39" t="s">
        <v>66</v>
      </c>
      <c r="T35" s="40" t="s">
        <v>91</v>
      </c>
      <c r="U35" s="91"/>
      <c r="V35" s="1" t="str">
        <f t="shared" si="1"/>
        <v/>
      </c>
    </row>
    <row r="36" spans="2:22" s="14" customFormat="1">
      <c r="B36" s="12"/>
      <c r="D36" s="12"/>
      <c r="E36" s="12"/>
      <c r="F36" s="12"/>
      <c r="G36" s="84"/>
      <c r="H36" s="89" t="str">
        <f t="shared" si="2"/>
        <v/>
      </c>
      <c r="P36" s="78"/>
      <c r="Q36" s="89" t="str">
        <f t="shared" si="3"/>
        <v/>
      </c>
      <c r="U36" s="78"/>
      <c r="V36" s="1" t="str">
        <f t="shared" si="1"/>
        <v/>
      </c>
    </row>
    <row r="37" spans="2:22">
      <c r="G37" s="79"/>
      <c r="H37" s="89" t="str">
        <f t="shared" si="2"/>
        <v/>
      </c>
      <c r="P37" s="79"/>
      <c r="Q37" s="89" t="str">
        <f t="shared" si="3"/>
        <v/>
      </c>
      <c r="U37" s="79"/>
      <c r="V37" s="1" t="str">
        <f t="shared" si="1"/>
        <v/>
      </c>
    </row>
    <row r="38" spans="2:22" ht="15">
      <c r="B38" s="32" t="s">
        <v>23</v>
      </c>
      <c r="G38" s="79"/>
      <c r="H38" s="89" t="str">
        <f t="shared" si="2"/>
        <v/>
      </c>
      <c r="P38" s="79"/>
      <c r="Q38" s="89" t="str">
        <f t="shared" si="3"/>
        <v/>
      </c>
      <c r="U38" s="79"/>
      <c r="V38" s="1" t="str">
        <f t="shared" si="1"/>
        <v/>
      </c>
    </row>
    <row r="39" spans="2:22">
      <c r="G39" s="79"/>
      <c r="H39" s="89" t="str">
        <f t="shared" si="2"/>
        <v/>
      </c>
      <c r="P39" s="79"/>
      <c r="Q39" s="89" t="str">
        <f t="shared" si="3"/>
        <v/>
      </c>
      <c r="U39" s="79"/>
      <c r="V39" s="1" t="str">
        <f t="shared" si="1"/>
        <v/>
      </c>
    </row>
    <row r="40" spans="2:22">
      <c r="B40" s="36" t="s">
        <v>134</v>
      </c>
      <c r="D40" s="37" t="s">
        <v>77</v>
      </c>
      <c r="E40" s="38" t="s">
        <v>62</v>
      </c>
      <c r="F40" s="38" t="s">
        <v>59</v>
      </c>
      <c r="G40" s="85"/>
      <c r="H40" s="89" t="str">
        <f t="shared" si="2"/>
        <v/>
      </c>
      <c r="I40" s="89"/>
      <c r="J40" s="39" t="s">
        <v>78</v>
      </c>
      <c r="K40" s="40" t="s">
        <v>79</v>
      </c>
      <c r="L40" s="40" t="s">
        <v>63</v>
      </c>
      <c r="M40" s="40" t="s">
        <v>64</v>
      </c>
      <c r="N40" s="41" t="s">
        <v>80</v>
      </c>
      <c r="O40" s="40" t="s">
        <v>65</v>
      </c>
      <c r="P40" s="80"/>
      <c r="Q40" s="89" t="str">
        <f t="shared" si="3"/>
        <v/>
      </c>
      <c r="S40" s="39" t="s">
        <v>66</v>
      </c>
      <c r="T40" s="40" t="s">
        <v>91</v>
      </c>
      <c r="U40" s="91"/>
      <c r="V40" s="1" t="str">
        <f t="shared" si="1"/>
        <v/>
      </c>
    </row>
    <row r="41" spans="2:22" s="14" customFormat="1">
      <c r="B41" s="12"/>
      <c r="D41" s="12"/>
      <c r="E41" s="12"/>
      <c r="F41" s="12"/>
      <c r="G41" s="84"/>
      <c r="H41" s="89" t="str">
        <f t="shared" si="2"/>
        <v/>
      </c>
      <c r="P41" s="78"/>
      <c r="Q41" s="89" t="str">
        <f t="shared" si="3"/>
        <v/>
      </c>
      <c r="U41" s="78"/>
      <c r="V41" s="1" t="str">
        <f t="shared" si="1"/>
        <v/>
      </c>
    </row>
    <row r="42" spans="2:22">
      <c r="G42" s="79"/>
      <c r="H42" s="89" t="str">
        <f t="shared" si="2"/>
        <v/>
      </c>
      <c r="P42" s="79"/>
      <c r="Q42" s="89" t="str">
        <f t="shared" si="3"/>
        <v/>
      </c>
      <c r="U42" s="79"/>
      <c r="V42" s="1" t="str">
        <f t="shared" si="1"/>
        <v/>
      </c>
    </row>
    <row r="43" spans="2:22" ht="28">
      <c r="B43" s="42" t="s">
        <v>25</v>
      </c>
      <c r="G43" s="79"/>
      <c r="H43" s="89" t="str">
        <f t="shared" si="2"/>
        <v/>
      </c>
      <c r="P43" s="79"/>
      <c r="Q43" s="89" t="str">
        <f t="shared" si="3"/>
        <v/>
      </c>
      <c r="U43" s="79"/>
      <c r="V43" s="1" t="str">
        <f t="shared" si="1"/>
        <v/>
      </c>
    </row>
    <row r="44" spans="2:22">
      <c r="G44" s="79"/>
      <c r="H44" s="89" t="str">
        <f t="shared" si="2"/>
        <v/>
      </c>
      <c r="P44" s="79"/>
      <c r="Q44" s="89" t="str">
        <f t="shared" si="3"/>
        <v/>
      </c>
      <c r="U44" s="79"/>
      <c r="V44" s="1" t="str">
        <f t="shared" si="1"/>
        <v/>
      </c>
    </row>
    <row r="45" spans="2:22" ht="15">
      <c r="B45" s="43" t="s">
        <v>31</v>
      </c>
      <c r="G45" s="79"/>
      <c r="H45" s="89" t="str">
        <f t="shared" si="2"/>
        <v/>
      </c>
      <c r="P45" s="79"/>
      <c r="Q45" s="89" t="str">
        <f t="shared" si="3"/>
        <v/>
      </c>
      <c r="U45" s="79"/>
      <c r="V45" s="1" t="str">
        <f t="shared" si="1"/>
        <v/>
      </c>
    </row>
    <row r="46" spans="2:22">
      <c r="G46" s="79"/>
      <c r="H46" s="89" t="str">
        <f t="shared" si="2"/>
        <v/>
      </c>
      <c r="P46" s="79"/>
      <c r="Q46" s="89" t="str">
        <f t="shared" si="3"/>
        <v/>
      </c>
      <c r="U46" s="79"/>
      <c r="V46" s="1" t="str">
        <f t="shared" si="1"/>
        <v/>
      </c>
    </row>
    <row r="47" spans="2:22">
      <c r="B47" s="45" t="s">
        <v>135</v>
      </c>
      <c r="D47" s="44" t="s">
        <v>77</v>
      </c>
      <c r="E47" s="47" t="s">
        <v>62</v>
      </c>
      <c r="F47" s="47" t="s">
        <v>59</v>
      </c>
      <c r="G47" s="86"/>
      <c r="H47" s="89" t="str">
        <f t="shared" si="2"/>
        <v/>
      </c>
      <c r="I47" s="89"/>
      <c r="J47" s="48" t="s">
        <v>78</v>
      </c>
      <c r="K47" s="49" t="s">
        <v>79</v>
      </c>
      <c r="L47" s="49" t="s">
        <v>63</v>
      </c>
      <c r="M47" s="49" t="s">
        <v>64</v>
      </c>
      <c r="N47" s="50" t="s">
        <v>80</v>
      </c>
      <c r="O47" s="49" t="s">
        <v>65</v>
      </c>
      <c r="P47" s="81"/>
      <c r="Q47" s="89" t="str">
        <f t="shared" si="3"/>
        <v/>
      </c>
      <c r="S47" s="48" t="s">
        <v>66</v>
      </c>
      <c r="T47" s="49" t="s">
        <v>91</v>
      </c>
      <c r="U47" s="92"/>
      <c r="V47" s="1" t="str">
        <f t="shared" si="1"/>
        <v/>
      </c>
    </row>
    <row r="48" spans="2:22">
      <c r="B48" s="46" t="s">
        <v>136</v>
      </c>
      <c r="D48" s="44" t="s">
        <v>77</v>
      </c>
      <c r="E48" s="47" t="s">
        <v>62</v>
      </c>
      <c r="F48" s="47" t="s">
        <v>59</v>
      </c>
      <c r="G48" s="86"/>
      <c r="H48" s="89" t="str">
        <f t="shared" si="2"/>
        <v/>
      </c>
      <c r="I48" s="89"/>
      <c r="J48" s="48" t="s">
        <v>78</v>
      </c>
      <c r="K48" s="49" t="s">
        <v>79</v>
      </c>
      <c r="L48" s="49" t="s">
        <v>63</v>
      </c>
      <c r="M48" s="49" t="s">
        <v>64</v>
      </c>
      <c r="N48" s="50" t="s">
        <v>80</v>
      </c>
      <c r="O48" s="49" t="s">
        <v>65</v>
      </c>
      <c r="P48" s="81"/>
      <c r="Q48" s="89" t="str">
        <f t="shared" si="3"/>
        <v/>
      </c>
      <c r="S48" s="48" t="s">
        <v>66</v>
      </c>
      <c r="T48" s="49" t="s">
        <v>91</v>
      </c>
      <c r="U48" s="92"/>
      <c r="V48" s="1" t="str">
        <f t="shared" si="1"/>
        <v/>
      </c>
    </row>
    <row r="49" spans="2:22">
      <c r="B49" s="46" t="s">
        <v>137</v>
      </c>
      <c r="D49" s="44" t="s">
        <v>77</v>
      </c>
      <c r="E49" s="47" t="s">
        <v>62</v>
      </c>
      <c r="F49" s="47" t="s">
        <v>59</v>
      </c>
      <c r="G49" s="86"/>
      <c r="H49" s="89" t="str">
        <f t="shared" si="2"/>
        <v/>
      </c>
      <c r="I49" s="89"/>
      <c r="J49" s="48" t="s">
        <v>78</v>
      </c>
      <c r="K49" s="49" t="s">
        <v>79</v>
      </c>
      <c r="L49" s="49" t="s">
        <v>63</v>
      </c>
      <c r="M49" s="49" t="s">
        <v>64</v>
      </c>
      <c r="N49" s="50" t="s">
        <v>80</v>
      </c>
      <c r="O49" s="49" t="s">
        <v>65</v>
      </c>
      <c r="P49" s="81"/>
      <c r="Q49" s="89" t="str">
        <f t="shared" si="3"/>
        <v/>
      </c>
      <c r="S49" s="48" t="s">
        <v>66</v>
      </c>
      <c r="T49" s="49" t="s">
        <v>91</v>
      </c>
      <c r="U49" s="92"/>
      <c r="V49" s="1" t="str">
        <f t="shared" si="1"/>
        <v/>
      </c>
    </row>
    <row r="50" spans="2:22">
      <c r="B50" s="46" t="s">
        <v>138</v>
      </c>
      <c r="D50" s="44" t="s">
        <v>77</v>
      </c>
      <c r="E50" s="47" t="s">
        <v>62</v>
      </c>
      <c r="F50" s="47" t="s">
        <v>59</v>
      </c>
      <c r="G50" s="86"/>
      <c r="H50" s="89" t="str">
        <f t="shared" si="2"/>
        <v/>
      </c>
      <c r="I50" s="89"/>
      <c r="J50" s="48" t="s">
        <v>78</v>
      </c>
      <c r="K50" s="49" t="s">
        <v>79</v>
      </c>
      <c r="L50" s="49" t="s">
        <v>63</v>
      </c>
      <c r="M50" s="49" t="s">
        <v>64</v>
      </c>
      <c r="N50" s="50" t="s">
        <v>80</v>
      </c>
      <c r="O50" s="49" t="s">
        <v>65</v>
      </c>
      <c r="P50" s="81"/>
      <c r="Q50" s="89" t="str">
        <f t="shared" si="3"/>
        <v/>
      </c>
      <c r="S50" s="48" t="s">
        <v>66</v>
      </c>
      <c r="T50" s="49" t="s">
        <v>91</v>
      </c>
      <c r="U50" s="92"/>
      <c r="V50" s="1" t="str">
        <f t="shared" si="1"/>
        <v/>
      </c>
    </row>
    <row r="51" spans="2:22" s="14" customFormat="1">
      <c r="B51" s="12"/>
      <c r="D51" s="12"/>
      <c r="E51" s="12"/>
      <c r="F51" s="12"/>
      <c r="G51" s="84"/>
      <c r="H51" s="89" t="str">
        <f t="shared" si="2"/>
        <v/>
      </c>
      <c r="P51" s="78"/>
      <c r="Q51" s="89" t="str">
        <f t="shared" si="3"/>
        <v/>
      </c>
      <c r="U51" s="78"/>
      <c r="V51" s="1" t="str">
        <f t="shared" si="1"/>
        <v/>
      </c>
    </row>
    <row r="52" spans="2:22">
      <c r="G52" s="79"/>
      <c r="H52" s="89" t="str">
        <f t="shared" si="2"/>
        <v/>
      </c>
      <c r="I52" s="89"/>
      <c r="P52" s="79"/>
      <c r="Q52" s="89" t="str">
        <f t="shared" si="3"/>
        <v/>
      </c>
      <c r="U52" s="79"/>
      <c r="V52" s="1" t="str">
        <f t="shared" si="1"/>
        <v/>
      </c>
    </row>
    <row r="53" spans="2:22" ht="15">
      <c r="B53" s="43" t="s">
        <v>30</v>
      </c>
      <c r="G53" s="79"/>
      <c r="H53" s="89" t="str">
        <f t="shared" si="2"/>
        <v/>
      </c>
      <c r="I53" s="89"/>
      <c r="P53" s="79"/>
      <c r="Q53" s="89" t="str">
        <f t="shared" si="3"/>
        <v/>
      </c>
      <c r="U53" s="79"/>
      <c r="V53" s="1" t="str">
        <f t="shared" si="1"/>
        <v/>
      </c>
    </row>
    <row r="54" spans="2:22">
      <c r="G54" s="79"/>
      <c r="H54" s="89" t="str">
        <f t="shared" si="2"/>
        <v/>
      </c>
      <c r="I54" s="89"/>
      <c r="P54" s="79"/>
      <c r="Q54" s="89" t="str">
        <f t="shared" si="3"/>
        <v/>
      </c>
      <c r="U54" s="79"/>
      <c r="V54" s="1" t="str">
        <f t="shared" si="1"/>
        <v/>
      </c>
    </row>
    <row r="55" spans="2:22">
      <c r="B55" s="45" t="s">
        <v>139</v>
      </c>
      <c r="D55" s="44" t="s">
        <v>77</v>
      </c>
      <c r="E55" s="47" t="s">
        <v>62</v>
      </c>
      <c r="F55" s="47" t="s">
        <v>59</v>
      </c>
      <c r="G55" s="86"/>
      <c r="H55" s="89" t="str">
        <f t="shared" si="2"/>
        <v/>
      </c>
      <c r="I55" s="89"/>
      <c r="J55" s="48" t="s">
        <v>78</v>
      </c>
      <c r="K55" s="49" t="s">
        <v>79</v>
      </c>
      <c r="L55" s="49" t="s">
        <v>63</v>
      </c>
      <c r="M55" s="49" t="s">
        <v>64</v>
      </c>
      <c r="N55" s="50" t="s">
        <v>80</v>
      </c>
      <c r="O55" s="49" t="s">
        <v>65</v>
      </c>
      <c r="P55" s="81"/>
      <c r="Q55" s="89" t="str">
        <f t="shared" si="3"/>
        <v/>
      </c>
      <c r="S55" s="48" t="s">
        <v>66</v>
      </c>
      <c r="T55" s="49" t="s">
        <v>91</v>
      </c>
      <c r="U55" s="92"/>
      <c r="V55" s="1" t="str">
        <f t="shared" si="1"/>
        <v/>
      </c>
    </row>
    <row r="56" spans="2:22">
      <c r="B56" s="46" t="s">
        <v>140</v>
      </c>
      <c r="D56" s="44" t="s">
        <v>77</v>
      </c>
      <c r="E56" s="47" t="s">
        <v>62</v>
      </c>
      <c r="F56" s="47" t="s">
        <v>59</v>
      </c>
      <c r="G56" s="86"/>
      <c r="H56" s="89" t="str">
        <f t="shared" si="2"/>
        <v/>
      </c>
      <c r="I56" s="89"/>
      <c r="J56" s="48" t="s">
        <v>78</v>
      </c>
      <c r="K56" s="49" t="s">
        <v>79</v>
      </c>
      <c r="L56" s="49" t="s">
        <v>63</v>
      </c>
      <c r="M56" s="49" t="s">
        <v>64</v>
      </c>
      <c r="N56" s="50" t="s">
        <v>80</v>
      </c>
      <c r="O56" s="49" t="s">
        <v>65</v>
      </c>
      <c r="P56" s="81"/>
      <c r="Q56" s="89" t="str">
        <f t="shared" si="3"/>
        <v/>
      </c>
      <c r="S56" s="48" t="s">
        <v>66</v>
      </c>
      <c r="T56" s="49" t="s">
        <v>91</v>
      </c>
      <c r="U56" s="92"/>
      <c r="V56" s="1" t="str">
        <f t="shared" si="1"/>
        <v/>
      </c>
    </row>
    <row r="57" spans="2:22" s="14" customFormat="1">
      <c r="B57" s="12"/>
      <c r="D57" s="12"/>
      <c r="E57" s="12"/>
      <c r="F57" s="12"/>
      <c r="G57" s="84"/>
      <c r="H57" s="89" t="str">
        <f t="shared" si="2"/>
        <v/>
      </c>
      <c r="P57" s="78"/>
      <c r="Q57" s="89" t="str">
        <f t="shared" si="3"/>
        <v/>
      </c>
      <c r="U57" s="78"/>
      <c r="V57" s="1" t="str">
        <f t="shared" si="1"/>
        <v/>
      </c>
    </row>
    <row r="58" spans="2:22">
      <c r="G58" s="79"/>
      <c r="H58" s="89" t="str">
        <f t="shared" si="2"/>
        <v/>
      </c>
      <c r="I58" s="89"/>
      <c r="P58" s="79"/>
      <c r="Q58" s="89" t="str">
        <f t="shared" si="3"/>
        <v/>
      </c>
      <c r="U58" s="79"/>
      <c r="V58" s="1" t="str">
        <f t="shared" si="1"/>
        <v/>
      </c>
    </row>
    <row r="59" spans="2:22" ht="28">
      <c r="B59" s="51" t="s">
        <v>34</v>
      </c>
      <c r="G59" s="79"/>
      <c r="H59" s="89" t="str">
        <f t="shared" si="2"/>
        <v/>
      </c>
      <c r="I59" s="89"/>
      <c r="P59" s="79"/>
      <c r="Q59" s="89" t="str">
        <f t="shared" si="3"/>
        <v/>
      </c>
      <c r="U59" s="79"/>
      <c r="V59" s="1" t="str">
        <f t="shared" si="1"/>
        <v/>
      </c>
    </row>
    <row r="60" spans="2:22">
      <c r="G60" s="79"/>
      <c r="H60" s="89" t="str">
        <f t="shared" si="2"/>
        <v/>
      </c>
      <c r="I60" s="89"/>
      <c r="P60" s="79"/>
      <c r="Q60" s="89" t="str">
        <f t="shared" si="3"/>
        <v/>
      </c>
      <c r="U60" s="79"/>
      <c r="V60" s="1" t="str">
        <f t="shared" si="1"/>
        <v/>
      </c>
    </row>
    <row r="61" spans="2:22" ht="15">
      <c r="B61" s="52" t="s">
        <v>49</v>
      </c>
      <c r="G61" s="79"/>
      <c r="H61" s="89" t="str">
        <f t="shared" si="2"/>
        <v/>
      </c>
      <c r="I61" s="89"/>
      <c r="P61" s="79"/>
      <c r="Q61" s="89" t="str">
        <f t="shared" si="3"/>
        <v/>
      </c>
      <c r="U61" s="79"/>
      <c r="V61" s="1" t="str">
        <f t="shared" si="1"/>
        <v/>
      </c>
    </row>
    <row r="62" spans="2:22">
      <c r="G62" s="79"/>
      <c r="H62" s="89" t="str">
        <f t="shared" si="2"/>
        <v/>
      </c>
      <c r="I62" s="89"/>
      <c r="P62" s="79"/>
      <c r="Q62" s="89" t="str">
        <f t="shared" si="3"/>
        <v/>
      </c>
      <c r="U62" s="79"/>
      <c r="V62" s="1" t="str">
        <f t="shared" si="1"/>
        <v/>
      </c>
    </row>
    <row r="63" spans="2:22">
      <c r="B63" s="53" t="s">
        <v>141</v>
      </c>
      <c r="D63" s="56" t="s">
        <v>77</v>
      </c>
      <c r="E63" s="57" t="s">
        <v>62</v>
      </c>
      <c r="F63" s="57" t="s">
        <v>59</v>
      </c>
      <c r="G63" s="87"/>
      <c r="H63" s="89" t="str">
        <f t="shared" si="2"/>
        <v/>
      </c>
      <c r="I63" s="89"/>
      <c r="J63" s="58" t="s">
        <v>78</v>
      </c>
      <c r="K63" s="59" t="s">
        <v>79</v>
      </c>
      <c r="L63" s="59" t="s">
        <v>63</v>
      </c>
      <c r="M63" s="59" t="s">
        <v>64</v>
      </c>
      <c r="N63" s="60" t="s">
        <v>80</v>
      </c>
      <c r="O63" s="59" t="s">
        <v>65</v>
      </c>
      <c r="P63" s="82"/>
      <c r="Q63" s="89" t="str">
        <f t="shared" si="3"/>
        <v/>
      </c>
      <c r="S63" s="58" t="s">
        <v>66</v>
      </c>
      <c r="T63" s="59" t="s">
        <v>91</v>
      </c>
      <c r="U63" s="93"/>
      <c r="V63" s="1" t="str">
        <f t="shared" si="1"/>
        <v/>
      </c>
    </row>
    <row r="64" spans="2:22">
      <c r="B64" s="54" t="s">
        <v>142</v>
      </c>
      <c r="D64" s="56" t="s">
        <v>77</v>
      </c>
      <c r="E64" s="57" t="s">
        <v>62</v>
      </c>
      <c r="F64" s="57" t="s">
        <v>59</v>
      </c>
      <c r="G64" s="87"/>
      <c r="H64" s="89" t="str">
        <f t="shared" si="2"/>
        <v/>
      </c>
      <c r="I64" s="89"/>
      <c r="J64" s="58" t="s">
        <v>78</v>
      </c>
      <c r="K64" s="59" t="s">
        <v>79</v>
      </c>
      <c r="L64" s="59" t="s">
        <v>63</v>
      </c>
      <c r="M64" s="59" t="s">
        <v>64</v>
      </c>
      <c r="N64" s="60" t="s">
        <v>80</v>
      </c>
      <c r="O64" s="59" t="s">
        <v>65</v>
      </c>
      <c r="P64" s="82"/>
      <c r="Q64" s="89" t="str">
        <f t="shared" si="3"/>
        <v/>
      </c>
      <c r="S64" s="58" t="s">
        <v>66</v>
      </c>
      <c r="T64" s="59" t="s">
        <v>91</v>
      </c>
      <c r="U64" s="93"/>
      <c r="V64" s="1" t="str">
        <f t="shared" si="1"/>
        <v/>
      </c>
    </row>
    <row r="65" spans="2:22">
      <c r="B65" s="54" t="s">
        <v>143</v>
      </c>
      <c r="D65" s="56" t="s">
        <v>77</v>
      </c>
      <c r="E65" s="57" t="s">
        <v>62</v>
      </c>
      <c r="F65" s="57" t="s">
        <v>59</v>
      </c>
      <c r="G65" s="87"/>
      <c r="H65" s="89" t="str">
        <f t="shared" si="2"/>
        <v/>
      </c>
      <c r="I65" s="89"/>
      <c r="J65" s="58" t="s">
        <v>78</v>
      </c>
      <c r="K65" s="59" t="s">
        <v>79</v>
      </c>
      <c r="L65" s="59" t="s">
        <v>63</v>
      </c>
      <c r="M65" s="59" t="s">
        <v>64</v>
      </c>
      <c r="N65" s="60" t="s">
        <v>80</v>
      </c>
      <c r="O65" s="59" t="s">
        <v>65</v>
      </c>
      <c r="P65" s="82"/>
      <c r="Q65" s="89" t="str">
        <f t="shared" si="3"/>
        <v/>
      </c>
      <c r="S65" s="58" t="s">
        <v>66</v>
      </c>
      <c r="T65" s="59" t="s">
        <v>91</v>
      </c>
      <c r="U65" s="93"/>
      <c r="V65" s="1" t="str">
        <f t="shared" si="1"/>
        <v/>
      </c>
    </row>
    <row r="66" spans="2:22">
      <c r="B66" s="55" t="s">
        <v>144</v>
      </c>
      <c r="D66" s="56" t="s">
        <v>77</v>
      </c>
      <c r="E66" s="57" t="s">
        <v>62</v>
      </c>
      <c r="F66" s="57" t="s">
        <v>59</v>
      </c>
      <c r="G66" s="87"/>
      <c r="H66" s="89" t="str">
        <f t="shared" si="2"/>
        <v/>
      </c>
      <c r="I66" s="89"/>
      <c r="J66" s="58" t="s">
        <v>78</v>
      </c>
      <c r="K66" s="59" t="s">
        <v>79</v>
      </c>
      <c r="L66" s="59" t="s">
        <v>63</v>
      </c>
      <c r="M66" s="59" t="s">
        <v>64</v>
      </c>
      <c r="N66" s="60" t="s">
        <v>80</v>
      </c>
      <c r="O66" s="59" t="s">
        <v>65</v>
      </c>
      <c r="P66" s="82"/>
      <c r="Q66" s="89" t="str">
        <f t="shared" si="3"/>
        <v/>
      </c>
      <c r="S66" s="58" t="s">
        <v>66</v>
      </c>
      <c r="T66" s="59" t="s">
        <v>91</v>
      </c>
      <c r="U66" s="93"/>
      <c r="V66" s="1" t="str">
        <f t="shared" si="1"/>
        <v/>
      </c>
    </row>
    <row r="67" spans="2:22" s="14" customFormat="1">
      <c r="B67" s="12"/>
      <c r="D67" s="12"/>
      <c r="E67" s="12"/>
      <c r="F67" s="12"/>
      <c r="G67" s="84"/>
      <c r="H67" s="89" t="str">
        <f t="shared" si="2"/>
        <v/>
      </c>
      <c r="P67" s="78"/>
      <c r="Q67" s="89" t="str">
        <f t="shared" si="3"/>
        <v/>
      </c>
      <c r="U67" s="78"/>
      <c r="V67" s="1" t="str">
        <f t="shared" si="1"/>
        <v/>
      </c>
    </row>
    <row r="68" spans="2:22">
      <c r="G68" s="79"/>
      <c r="H68" s="89" t="str">
        <f t="shared" si="2"/>
        <v/>
      </c>
      <c r="I68" s="89"/>
      <c r="P68" s="79"/>
      <c r="Q68" s="89" t="str">
        <f t="shared" si="3"/>
        <v/>
      </c>
      <c r="U68" s="79"/>
      <c r="V68" s="1" t="str">
        <f t="shared" si="1"/>
        <v/>
      </c>
    </row>
    <row r="69" spans="2:22" ht="30">
      <c r="B69" s="52" t="s">
        <v>39</v>
      </c>
      <c r="G69" s="79"/>
      <c r="H69" s="89" t="str">
        <f t="shared" si="2"/>
        <v/>
      </c>
      <c r="I69" s="89"/>
      <c r="P69" s="79"/>
      <c r="Q69" s="89" t="str">
        <f t="shared" si="3"/>
        <v/>
      </c>
      <c r="U69" s="79"/>
      <c r="V69" s="1" t="str">
        <f t="shared" si="1"/>
        <v/>
      </c>
    </row>
    <row r="70" spans="2:22">
      <c r="G70" s="79"/>
      <c r="H70" s="89" t="str">
        <f t="shared" si="2"/>
        <v/>
      </c>
      <c r="I70" s="89"/>
      <c r="P70" s="79"/>
      <c r="Q70" s="89" t="str">
        <f t="shared" si="3"/>
        <v/>
      </c>
      <c r="U70" s="79"/>
      <c r="V70" s="1" t="str">
        <f t="shared" si="1"/>
        <v/>
      </c>
    </row>
    <row r="71" spans="2:22">
      <c r="B71" s="53" t="s">
        <v>145</v>
      </c>
      <c r="D71" s="56" t="s">
        <v>77</v>
      </c>
      <c r="E71" s="57" t="s">
        <v>62</v>
      </c>
      <c r="F71" s="57" t="s">
        <v>59</v>
      </c>
      <c r="G71" s="87"/>
      <c r="H71" s="89" t="str">
        <f t="shared" si="2"/>
        <v/>
      </c>
      <c r="I71" s="89"/>
      <c r="J71" s="58" t="s">
        <v>78</v>
      </c>
      <c r="K71" s="59" t="s">
        <v>79</v>
      </c>
      <c r="L71" s="59" t="s">
        <v>63</v>
      </c>
      <c r="M71" s="59" t="s">
        <v>64</v>
      </c>
      <c r="N71" s="60" t="s">
        <v>80</v>
      </c>
      <c r="O71" s="59" t="s">
        <v>65</v>
      </c>
      <c r="P71" s="82"/>
      <c r="Q71" s="89" t="str">
        <f t="shared" si="3"/>
        <v/>
      </c>
      <c r="S71" s="58" t="s">
        <v>66</v>
      </c>
      <c r="T71" s="59" t="s">
        <v>91</v>
      </c>
      <c r="U71" s="93"/>
      <c r="V71" s="1" t="str">
        <f t="shared" si="1"/>
        <v/>
      </c>
    </row>
    <row r="72" spans="2:22">
      <c r="B72" s="54" t="s">
        <v>146</v>
      </c>
      <c r="D72" s="56" t="s">
        <v>77</v>
      </c>
      <c r="E72" s="57" t="s">
        <v>62</v>
      </c>
      <c r="F72" s="57" t="s">
        <v>59</v>
      </c>
      <c r="G72" s="87"/>
      <c r="H72" s="89" t="str">
        <f t="shared" si="2"/>
        <v/>
      </c>
      <c r="I72" s="89"/>
      <c r="J72" s="58" t="s">
        <v>78</v>
      </c>
      <c r="K72" s="59" t="s">
        <v>79</v>
      </c>
      <c r="L72" s="59" t="s">
        <v>63</v>
      </c>
      <c r="M72" s="59" t="s">
        <v>64</v>
      </c>
      <c r="N72" s="60" t="s">
        <v>80</v>
      </c>
      <c r="O72" s="59" t="s">
        <v>65</v>
      </c>
      <c r="P72" s="82"/>
      <c r="Q72" s="89" t="str">
        <f t="shared" si="3"/>
        <v/>
      </c>
      <c r="S72" s="58" t="s">
        <v>66</v>
      </c>
      <c r="T72" s="59" t="s">
        <v>91</v>
      </c>
      <c r="U72" s="93"/>
      <c r="V72" s="1" t="str">
        <f t="shared" si="1"/>
        <v/>
      </c>
    </row>
    <row r="73" spans="2:22">
      <c r="B73" s="54" t="s">
        <v>147</v>
      </c>
      <c r="D73" s="56" t="s">
        <v>77</v>
      </c>
      <c r="E73" s="57" t="s">
        <v>62</v>
      </c>
      <c r="F73" s="57" t="s">
        <v>59</v>
      </c>
      <c r="G73" s="87"/>
      <c r="H73" s="89" t="str">
        <f t="shared" si="2"/>
        <v/>
      </c>
      <c r="I73" s="89"/>
      <c r="J73" s="58" t="s">
        <v>78</v>
      </c>
      <c r="K73" s="59" t="s">
        <v>79</v>
      </c>
      <c r="L73" s="59" t="s">
        <v>63</v>
      </c>
      <c r="M73" s="59" t="s">
        <v>64</v>
      </c>
      <c r="N73" s="60" t="s">
        <v>80</v>
      </c>
      <c r="O73" s="59" t="s">
        <v>65</v>
      </c>
      <c r="P73" s="82"/>
      <c r="Q73" s="89" t="str">
        <f t="shared" si="3"/>
        <v/>
      </c>
      <c r="S73" s="58" t="s">
        <v>66</v>
      </c>
      <c r="T73" s="59" t="s">
        <v>91</v>
      </c>
      <c r="U73" s="93"/>
      <c r="V73" s="1" t="str">
        <f t="shared" si="1"/>
        <v/>
      </c>
    </row>
    <row r="74" spans="2:22">
      <c r="B74" s="55" t="s">
        <v>148</v>
      </c>
      <c r="D74" s="56" t="s">
        <v>77</v>
      </c>
      <c r="E74" s="57" t="s">
        <v>62</v>
      </c>
      <c r="F74" s="57" t="s">
        <v>59</v>
      </c>
      <c r="G74" s="87"/>
      <c r="H74" s="89" t="str">
        <f t="shared" si="2"/>
        <v/>
      </c>
      <c r="I74" s="89"/>
      <c r="J74" s="58" t="s">
        <v>78</v>
      </c>
      <c r="K74" s="59" t="s">
        <v>79</v>
      </c>
      <c r="L74" s="59" t="s">
        <v>63</v>
      </c>
      <c r="M74" s="59" t="s">
        <v>64</v>
      </c>
      <c r="N74" s="60" t="s">
        <v>80</v>
      </c>
      <c r="O74" s="59" t="s">
        <v>65</v>
      </c>
      <c r="P74" s="82"/>
      <c r="Q74" s="89" t="str">
        <f t="shared" si="3"/>
        <v/>
      </c>
      <c r="S74" s="58" t="s">
        <v>66</v>
      </c>
      <c r="T74" s="59" t="s">
        <v>91</v>
      </c>
      <c r="U74" s="93"/>
      <c r="V74" s="1" t="str">
        <f t="shared" ref="V74:V90" si="4">IF(U74="Low",1,IF(U74="Moderate",2,IF(U74="Strong",3,IF(U74="",""))))</f>
        <v/>
      </c>
    </row>
    <row r="75" spans="2:22" s="14" customFormat="1">
      <c r="B75" s="12"/>
      <c r="D75" s="12"/>
      <c r="E75" s="12"/>
      <c r="F75" s="12"/>
      <c r="G75" s="84"/>
      <c r="H75" s="89" t="str">
        <f t="shared" ref="H75:H90" si="5">IF(G75="Very Low",1,IF(G75="Low",2,IF(G75="High",3,IF(G75="Very High",4,IF(G75="","")))))</f>
        <v/>
      </c>
      <c r="P75" s="78"/>
      <c r="Q75" s="89" t="str">
        <f t="shared" si="3"/>
        <v/>
      </c>
      <c r="U75" s="78"/>
      <c r="V75" s="1" t="str">
        <f t="shared" si="4"/>
        <v/>
      </c>
    </row>
    <row r="76" spans="2:22">
      <c r="G76" s="79"/>
      <c r="H76" s="89" t="str">
        <f t="shared" si="5"/>
        <v/>
      </c>
      <c r="I76" s="89"/>
      <c r="P76" s="79"/>
      <c r="Q76" s="89" t="str">
        <f t="shared" si="3"/>
        <v/>
      </c>
      <c r="U76" s="79"/>
      <c r="V76" s="1" t="str">
        <f t="shared" si="4"/>
        <v/>
      </c>
    </row>
    <row r="77" spans="2:22" ht="28">
      <c r="B77" s="61" t="s">
        <v>48</v>
      </c>
      <c r="G77" s="79"/>
      <c r="H77" s="89" t="str">
        <f t="shared" si="5"/>
        <v/>
      </c>
      <c r="I77" s="89"/>
      <c r="P77" s="79"/>
      <c r="Q77" s="89" t="str">
        <f t="shared" si="3"/>
        <v/>
      </c>
      <c r="U77" s="79"/>
      <c r="V77" s="1" t="str">
        <f t="shared" si="4"/>
        <v/>
      </c>
    </row>
    <row r="78" spans="2:22">
      <c r="G78" s="79"/>
      <c r="H78" s="89" t="str">
        <f t="shared" si="5"/>
        <v/>
      </c>
      <c r="I78" s="89"/>
      <c r="P78" s="79"/>
      <c r="Q78" s="89" t="str">
        <f t="shared" si="3"/>
        <v/>
      </c>
      <c r="U78" s="79"/>
      <c r="V78" s="1" t="str">
        <f t="shared" si="4"/>
        <v/>
      </c>
    </row>
    <row r="79" spans="2:22" ht="15">
      <c r="B79" s="62" t="s">
        <v>99</v>
      </c>
      <c r="G79" s="79"/>
      <c r="H79" s="89" t="str">
        <f t="shared" si="5"/>
        <v/>
      </c>
      <c r="I79" s="89"/>
      <c r="P79" s="79"/>
      <c r="Q79" s="89" t="str">
        <f t="shared" si="3"/>
        <v/>
      </c>
      <c r="U79" s="79"/>
      <c r="V79" s="1" t="str">
        <f t="shared" si="4"/>
        <v/>
      </c>
    </row>
    <row r="80" spans="2:22">
      <c r="G80" s="79"/>
      <c r="H80" s="89" t="str">
        <f t="shared" si="5"/>
        <v/>
      </c>
      <c r="I80" s="89"/>
      <c r="P80" s="79"/>
      <c r="Q80" s="89" t="str">
        <f t="shared" si="3"/>
        <v/>
      </c>
      <c r="U80" s="79"/>
      <c r="V80" s="1" t="str">
        <f t="shared" si="4"/>
        <v/>
      </c>
    </row>
    <row r="81" spans="2:22">
      <c r="B81" s="63" t="s">
        <v>136</v>
      </c>
      <c r="D81" s="68" t="s">
        <v>77</v>
      </c>
      <c r="E81" s="69" t="s">
        <v>62</v>
      </c>
      <c r="F81" s="69" t="s">
        <v>59</v>
      </c>
      <c r="G81" s="88"/>
      <c r="H81" s="89" t="str">
        <f t="shared" si="5"/>
        <v/>
      </c>
      <c r="I81" s="89"/>
      <c r="J81" s="70" t="s">
        <v>78</v>
      </c>
      <c r="K81" s="71" t="s">
        <v>79</v>
      </c>
      <c r="L81" s="71" t="s">
        <v>63</v>
      </c>
      <c r="M81" s="71" t="s">
        <v>64</v>
      </c>
      <c r="N81" s="72" t="s">
        <v>80</v>
      </c>
      <c r="O81" s="71" t="s">
        <v>65</v>
      </c>
      <c r="P81" s="83"/>
      <c r="Q81" s="89" t="str">
        <f t="shared" si="3"/>
        <v/>
      </c>
      <c r="S81" s="70" t="s">
        <v>66</v>
      </c>
      <c r="T81" s="71" t="s">
        <v>91</v>
      </c>
      <c r="U81" s="94"/>
      <c r="V81" s="1" t="str">
        <f t="shared" si="4"/>
        <v/>
      </c>
    </row>
    <row r="82" spans="2:22">
      <c r="B82" s="64" t="s">
        <v>149</v>
      </c>
      <c r="D82" s="68" t="s">
        <v>77</v>
      </c>
      <c r="E82" s="69" t="s">
        <v>62</v>
      </c>
      <c r="F82" s="69" t="s">
        <v>59</v>
      </c>
      <c r="G82" s="88"/>
      <c r="H82" s="89" t="str">
        <f t="shared" si="5"/>
        <v/>
      </c>
      <c r="I82" s="89"/>
      <c r="J82" s="70" t="s">
        <v>78</v>
      </c>
      <c r="K82" s="71" t="s">
        <v>79</v>
      </c>
      <c r="L82" s="71" t="s">
        <v>63</v>
      </c>
      <c r="M82" s="71" t="s">
        <v>64</v>
      </c>
      <c r="N82" s="72" t="s">
        <v>80</v>
      </c>
      <c r="O82" s="71" t="s">
        <v>65</v>
      </c>
      <c r="P82" s="83"/>
      <c r="Q82" s="89" t="str">
        <f t="shared" si="3"/>
        <v/>
      </c>
      <c r="S82" s="70" t="s">
        <v>66</v>
      </c>
      <c r="T82" s="71" t="s">
        <v>91</v>
      </c>
      <c r="U82" s="94"/>
      <c r="V82" s="1" t="str">
        <f t="shared" si="4"/>
        <v/>
      </c>
    </row>
    <row r="83" spans="2:22">
      <c r="B83" s="64" t="s">
        <v>128</v>
      </c>
      <c r="D83" s="68" t="s">
        <v>77</v>
      </c>
      <c r="E83" s="69" t="s">
        <v>62</v>
      </c>
      <c r="F83" s="69" t="s">
        <v>59</v>
      </c>
      <c r="G83" s="88"/>
      <c r="H83" s="89" t="str">
        <f t="shared" si="5"/>
        <v/>
      </c>
      <c r="I83" s="89"/>
      <c r="J83" s="70" t="s">
        <v>78</v>
      </c>
      <c r="K83" s="71" t="s">
        <v>79</v>
      </c>
      <c r="L83" s="71" t="s">
        <v>63</v>
      </c>
      <c r="M83" s="71" t="s">
        <v>64</v>
      </c>
      <c r="N83" s="72" t="s">
        <v>80</v>
      </c>
      <c r="O83" s="71" t="s">
        <v>65</v>
      </c>
      <c r="P83" s="83"/>
      <c r="Q83" s="89" t="str">
        <f t="shared" si="3"/>
        <v/>
      </c>
      <c r="S83" s="70" t="s">
        <v>66</v>
      </c>
      <c r="T83" s="71" t="s">
        <v>91</v>
      </c>
      <c r="U83" s="94"/>
      <c r="V83" s="1" t="str">
        <f t="shared" si="4"/>
        <v/>
      </c>
    </row>
    <row r="84" spans="2:22">
      <c r="B84" s="64" t="s">
        <v>150</v>
      </c>
      <c r="D84" s="68" t="s">
        <v>77</v>
      </c>
      <c r="E84" s="69" t="s">
        <v>62</v>
      </c>
      <c r="F84" s="69" t="s">
        <v>59</v>
      </c>
      <c r="G84" s="88"/>
      <c r="H84" s="89" t="str">
        <f t="shared" si="5"/>
        <v/>
      </c>
      <c r="I84" s="89"/>
      <c r="J84" s="70" t="s">
        <v>78</v>
      </c>
      <c r="K84" s="71" t="s">
        <v>79</v>
      </c>
      <c r="L84" s="71" t="s">
        <v>63</v>
      </c>
      <c r="M84" s="71" t="s">
        <v>64</v>
      </c>
      <c r="N84" s="72" t="s">
        <v>80</v>
      </c>
      <c r="O84" s="71" t="s">
        <v>65</v>
      </c>
      <c r="P84" s="83"/>
      <c r="Q84" s="89" t="str">
        <f t="shared" si="3"/>
        <v/>
      </c>
      <c r="S84" s="70" t="s">
        <v>66</v>
      </c>
      <c r="T84" s="71" t="s">
        <v>91</v>
      </c>
      <c r="U84" s="94"/>
      <c r="V84" s="1" t="str">
        <f t="shared" si="4"/>
        <v/>
      </c>
    </row>
    <row r="85" spans="2:22" s="14" customFormat="1">
      <c r="B85" s="12"/>
      <c r="D85" s="12"/>
      <c r="E85" s="12"/>
      <c r="F85" s="12"/>
      <c r="G85" s="84"/>
      <c r="H85" s="89" t="str">
        <f t="shared" si="5"/>
        <v/>
      </c>
      <c r="P85" s="78"/>
      <c r="Q85" s="89" t="str">
        <f t="shared" ref="Q85:Q90" si="6">IF(P85="Very Low",1,IF(P85="Low",2,IF(P85="High",3,IF(P85="Very High",4,IF(P85="","")))))</f>
        <v/>
      </c>
      <c r="U85" s="78"/>
      <c r="V85" s="1" t="str">
        <f t="shared" si="4"/>
        <v/>
      </c>
    </row>
    <row r="86" spans="2:22">
      <c r="B86" s="66"/>
      <c r="G86" s="79"/>
      <c r="H86" s="89" t="str">
        <f t="shared" si="5"/>
        <v/>
      </c>
      <c r="I86" s="89"/>
      <c r="P86" s="79"/>
      <c r="Q86" s="89" t="str">
        <f t="shared" si="6"/>
        <v/>
      </c>
      <c r="U86" s="79"/>
      <c r="V86" s="1" t="str">
        <f t="shared" si="4"/>
        <v/>
      </c>
    </row>
    <row r="87" spans="2:22" ht="15">
      <c r="B87" s="67" t="s">
        <v>100</v>
      </c>
      <c r="G87" s="79"/>
      <c r="H87" s="89" t="str">
        <f t="shared" si="5"/>
        <v/>
      </c>
      <c r="I87" s="89"/>
      <c r="P87" s="79"/>
      <c r="Q87" s="89" t="str">
        <f t="shared" si="6"/>
        <v/>
      </c>
      <c r="U87" s="79"/>
      <c r="V87" s="1" t="str">
        <f t="shared" si="4"/>
        <v/>
      </c>
    </row>
    <row r="88" spans="2:22">
      <c r="B88" s="66"/>
      <c r="G88" s="79"/>
      <c r="H88" s="89" t="str">
        <f t="shared" si="5"/>
        <v/>
      </c>
      <c r="I88" s="89"/>
      <c r="P88" s="79"/>
      <c r="Q88" s="89" t="str">
        <f t="shared" si="6"/>
        <v/>
      </c>
      <c r="U88" s="79"/>
      <c r="V88" s="1" t="str">
        <f t="shared" si="4"/>
        <v/>
      </c>
    </row>
    <row r="89" spans="2:22" ht="16" customHeight="1">
      <c r="B89" s="64" t="s">
        <v>151</v>
      </c>
      <c r="D89" s="68" t="s">
        <v>77</v>
      </c>
      <c r="E89" s="69" t="s">
        <v>62</v>
      </c>
      <c r="F89" s="69" t="s">
        <v>59</v>
      </c>
      <c r="G89" s="88"/>
      <c r="H89" s="89" t="str">
        <f t="shared" si="5"/>
        <v/>
      </c>
      <c r="I89" s="89"/>
      <c r="J89" s="70" t="s">
        <v>78</v>
      </c>
      <c r="K89" s="71" t="s">
        <v>79</v>
      </c>
      <c r="L89" s="71" t="s">
        <v>63</v>
      </c>
      <c r="M89" s="71" t="s">
        <v>64</v>
      </c>
      <c r="N89" s="72" t="s">
        <v>80</v>
      </c>
      <c r="O89" s="71" t="s">
        <v>65</v>
      </c>
      <c r="P89" s="83"/>
      <c r="Q89" s="89" t="str">
        <f t="shared" si="6"/>
        <v/>
      </c>
      <c r="S89" s="70" t="s">
        <v>66</v>
      </c>
      <c r="T89" s="71" t="s">
        <v>91</v>
      </c>
      <c r="U89" s="94"/>
      <c r="V89" s="1" t="str">
        <f t="shared" si="4"/>
        <v/>
      </c>
    </row>
    <row r="90" spans="2:22">
      <c r="B90" s="65" t="s">
        <v>152</v>
      </c>
      <c r="D90" s="68" t="s">
        <v>77</v>
      </c>
      <c r="E90" s="69" t="s">
        <v>62</v>
      </c>
      <c r="F90" s="69" t="s">
        <v>59</v>
      </c>
      <c r="G90" s="88"/>
      <c r="H90" s="89" t="str">
        <f t="shared" si="5"/>
        <v/>
      </c>
      <c r="I90" s="89"/>
      <c r="J90" s="70" t="s">
        <v>78</v>
      </c>
      <c r="K90" s="71" t="s">
        <v>79</v>
      </c>
      <c r="L90" s="71" t="s">
        <v>63</v>
      </c>
      <c r="M90" s="71" t="s">
        <v>64</v>
      </c>
      <c r="N90" s="72" t="s">
        <v>80</v>
      </c>
      <c r="O90" s="71" t="s">
        <v>65</v>
      </c>
      <c r="P90" s="83"/>
      <c r="Q90" s="89" t="str">
        <f t="shared" si="6"/>
        <v/>
      </c>
      <c r="S90" s="70" t="s">
        <v>66</v>
      </c>
      <c r="T90" s="71" t="s">
        <v>91</v>
      </c>
      <c r="U90" s="94"/>
      <c r="V90" s="1" t="str">
        <f t="shared" si="4"/>
        <v/>
      </c>
    </row>
    <row r="91" spans="2:22" s="14" customFormat="1">
      <c r="B91" s="12"/>
      <c r="D91" s="12"/>
      <c r="E91" s="12"/>
      <c r="F91" s="12"/>
      <c r="G91" s="15"/>
      <c r="H91" s="89"/>
    </row>
  </sheetData>
  <mergeCells count="1">
    <mergeCell ref="B2:B3"/>
  </mergeCells>
  <conditionalFormatting sqref="P9:P15 U9:U15 G9:G15">
    <cfRule type="containsText" dxfId="128" priority="112" operator="containsText" text="very high">
      <formula>NOT(ISERROR(SEARCH("very high",G9)))</formula>
    </cfRule>
    <cfRule type="containsText" dxfId="127" priority="113" operator="containsText" text="very low">
      <formula>NOT(ISERROR(SEARCH("very low",G9)))</formula>
    </cfRule>
    <cfRule type="containsText" dxfId="126" priority="114" operator="containsText" text="low">
      <formula>NOT(ISERROR(SEARCH("low",G9)))</formula>
    </cfRule>
    <cfRule type="containsText" dxfId="125" priority="115" operator="containsText" text="High">
      <formula>NOT(ISERROR(SEARCH("High",G9)))</formula>
    </cfRule>
  </conditionalFormatting>
  <conditionalFormatting sqref="G3">
    <cfRule type="containsText" dxfId="124" priority="108" operator="containsText" text="very high">
      <formula>NOT(ISERROR(SEARCH("very high",G3)))</formula>
    </cfRule>
    <cfRule type="containsText" dxfId="123" priority="109" operator="containsText" text="very low">
      <formula>NOT(ISERROR(SEARCH("very low",G3)))</formula>
    </cfRule>
    <cfRule type="containsText" dxfId="122" priority="110" operator="containsText" text="low">
      <formula>NOT(ISERROR(SEARCH("low",G3)))</formula>
    </cfRule>
    <cfRule type="containsText" dxfId="121" priority="111" operator="containsText" text="High">
      <formula>NOT(ISERROR(SEARCH("High",G3)))</formula>
    </cfRule>
  </conditionalFormatting>
  <conditionalFormatting sqref="P3">
    <cfRule type="containsText" dxfId="120" priority="104" operator="containsText" text="very high">
      <formula>NOT(ISERROR(SEARCH("very high",P3)))</formula>
    </cfRule>
    <cfRule type="containsText" dxfId="119" priority="105" operator="containsText" text="very low">
      <formula>NOT(ISERROR(SEARCH("very low",P3)))</formula>
    </cfRule>
    <cfRule type="containsText" dxfId="118" priority="106" operator="containsText" text="low">
      <formula>NOT(ISERROR(SEARCH("low",P3)))</formula>
    </cfRule>
    <cfRule type="containsText" dxfId="117" priority="107" operator="containsText" text="High">
      <formula>NOT(ISERROR(SEARCH("High",P3)))</formula>
    </cfRule>
  </conditionalFormatting>
  <conditionalFormatting sqref="AJ3">
    <cfRule type="containsText" dxfId="116" priority="80" operator="containsText" text="very high">
      <formula>NOT(ISERROR(SEARCH("very high",AJ3)))</formula>
    </cfRule>
    <cfRule type="containsText" dxfId="115" priority="81" operator="containsText" text="very low">
      <formula>NOT(ISERROR(SEARCH("very low",AJ3)))</formula>
    </cfRule>
    <cfRule type="containsText" dxfId="114" priority="82" operator="containsText" text="low">
      <formula>NOT(ISERROR(SEARCH("low",AJ3)))</formula>
    </cfRule>
    <cfRule type="containsText" dxfId="113" priority="83" operator="containsText" text="High">
      <formula>NOT(ISERROR(SEARCH("High",AJ3)))</formula>
    </cfRule>
  </conditionalFormatting>
  <conditionalFormatting sqref="V3">
    <cfRule type="containsText" dxfId="112" priority="100" operator="containsText" text="very high">
      <formula>NOT(ISERROR(SEARCH("very high",V3)))</formula>
    </cfRule>
    <cfRule type="containsText" dxfId="111" priority="101" operator="containsText" text="very low">
      <formula>NOT(ISERROR(SEARCH("very low",V3)))</formula>
    </cfRule>
    <cfRule type="containsText" dxfId="110" priority="102" operator="containsText" text="low">
      <formula>NOT(ISERROR(SEARCH("low",V3)))</formula>
    </cfRule>
    <cfRule type="containsText" dxfId="109" priority="103" operator="containsText" text="High">
      <formula>NOT(ISERROR(SEARCH("High",V3)))</formula>
    </cfRule>
  </conditionalFormatting>
  <conditionalFormatting sqref="AB9">
    <cfRule type="containsText" dxfId="108" priority="96" operator="containsText" text="very high">
      <formula>NOT(ISERROR(SEARCH("very high",AB9)))</formula>
    </cfRule>
    <cfRule type="containsText" dxfId="107" priority="97" operator="containsText" text="very low">
      <formula>NOT(ISERROR(SEARCH("very low",AB9)))</formula>
    </cfRule>
    <cfRule type="containsText" dxfId="106" priority="98" operator="containsText" text="low">
      <formula>NOT(ISERROR(SEARCH("low",AB9)))</formula>
    </cfRule>
    <cfRule type="containsText" dxfId="105" priority="99" operator="containsText" text="High">
      <formula>NOT(ISERROR(SEARCH("High",AB9)))</formula>
    </cfRule>
  </conditionalFormatting>
  <conditionalFormatting sqref="AJ9">
    <cfRule type="containsText" dxfId="104" priority="92" operator="containsText" text="very high">
      <formula>NOT(ISERROR(SEARCH("very high",AJ9)))</formula>
    </cfRule>
    <cfRule type="containsText" dxfId="103" priority="93" operator="containsText" text="very low">
      <formula>NOT(ISERROR(SEARCH("very low",AJ9)))</formula>
    </cfRule>
    <cfRule type="containsText" dxfId="102" priority="94" operator="containsText" text="low">
      <formula>NOT(ISERROR(SEARCH("low",AJ9)))</formula>
    </cfRule>
    <cfRule type="containsText" dxfId="101" priority="95" operator="containsText" text="High">
      <formula>NOT(ISERROR(SEARCH("High",AJ9)))</formula>
    </cfRule>
  </conditionalFormatting>
  <conditionalFormatting sqref="AN9">
    <cfRule type="containsText" dxfId="100" priority="88" operator="containsText" text="very high">
      <formula>NOT(ISERROR(SEARCH("very high",AN9)))</formula>
    </cfRule>
    <cfRule type="containsText" dxfId="99" priority="89" operator="containsText" text="very low">
      <formula>NOT(ISERROR(SEARCH("very low",AN9)))</formula>
    </cfRule>
    <cfRule type="containsText" dxfId="98" priority="90" operator="containsText" text="low">
      <formula>NOT(ISERROR(SEARCH("low",AN9)))</formula>
    </cfRule>
    <cfRule type="containsText" dxfId="97" priority="91" operator="containsText" text="High">
      <formula>NOT(ISERROR(SEARCH("High",AN9)))</formula>
    </cfRule>
  </conditionalFormatting>
  <conditionalFormatting sqref="AB3">
    <cfRule type="containsText" dxfId="96" priority="84" operator="containsText" text="very high">
      <formula>NOT(ISERROR(SEARCH("very high",AB3)))</formula>
    </cfRule>
    <cfRule type="containsText" dxfId="95" priority="85" operator="containsText" text="very low">
      <formula>NOT(ISERROR(SEARCH("very low",AB3)))</formula>
    </cfRule>
    <cfRule type="containsText" dxfId="94" priority="86" operator="containsText" text="low">
      <formula>NOT(ISERROR(SEARCH("low",AB3)))</formula>
    </cfRule>
    <cfRule type="containsText" dxfId="93" priority="87" operator="containsText" text="High">
      <formula>NOT(ISERROR(SEARCH("High",AB3)))</formula>
    </cfRule>
  </conditionalFormatting>
  <conditionalFormatting sqref="AN3">
    <cfRule type="containsText" dxfId="92" priority="76" operator="containsText" text="very high">
      <formula>NOT(ISERROR(SEARCH("very high",AN3)))</formula>
    </cfRule>
    <cfRule type="containsText" dxfId="91" priority="77" operator="containsText" text="very low">
      <formula>NOT(ISERROR(SEARCH("very low",AN3)))</formula>
    </cfRule>
    <cfRule type="containsText" dxfId="90" priority="78" operator="containsText" text="low">
      <formula>NOT(ISERROR(SEARCH("low",AN3)))</formula>
    </cfRule>
    <cfRule type="containsText" dxfId="89" priority="79" operator="containsText" text="High">
      <formula>NOT(ISERROR(SEARCH("High",AN3)))</formula>
    </cfRule>
  </conditionalFormatting>
  <conditionalFormatting sqref="G20:G23 P20:P23 U21:U23">
    <cfRule type="containsText" dxfId="88" priority="72" operator="containsText" text="very high">
      <formula>NOT(ISERROR(SEARCH("very high",G20)))</formula>
    </cfRule>
    <cfRule type="containsText" dxfId="87" priority="73" operator="containsText" text="very low">
      <formula>NOT(ISERROR(SEARCH("very low",G20)))</formula>
    </cfRule>
    <cfRule type="containsText" dxfId="86" priority="74" operator="containsText" text="low">
      <formula>NOT(ISERROR(SEARCH("low",G20)))</formula>
    </cfRule>
    <cfRule type="containsText" dxfId="85" priority="75" operator="containsText" text="High">
      <formula>NOT(ISERROR(SEARCH("High",G20)))</formula>
    </cfRule>
  </conditionalFormatting>
  <conditionalFormatting sqref="G30:G35 P30:P35">
    <cfRule type="containsText" dxfId="84" priority="68" operator="containsText" text="very high">
      <formula>NOT(ISERROR(SEARCH("very high",G30)))</formula>
    </cfRule>
    <cfRule type="containsText" dxfId="83" priority="69" operator="containsText" text="very low">
      <formula>NOT(ISERROR(SEARCH("very low",G30)))</formula>
    </cfRule>
    <cfRule type="containsText" dxfId="82" priority="70" operator="containsText" text="low">
      <formula>NOT(ISERROR(SEARCH("low",G30)))</formula>
    </cfRule>
    <cfRule type="containsText" dxfId="81" priority="71" operator="containsText" text="High">
      <formula>NOT(ISERROR(SEARCH("High",G30)))</formula>
    </cfRule>
  </conditionalFormatting>
  <conditionalFormatting sqref="G40 P40">
    <cfRule type="containsText" dxfId="80" priority="64" operator="containsText" text="very high">
      <formula>NOT(ISERROR(SEARCH("very high",G40)))</formula>
    </cfRule>
    <cfRule type="containsText" dxfId="79" priority="65" operator="containsText" text="very low">
      <formula>NOT(ISERROR(SEARCH("very low",G40)))</formula>
    </cfRule>
    <cfRule type="containsText" dxfId="78" priority="66" operator="containsText" text="low">
      <formula>NOT(ISERROR(SEARCH("low",G40)))</formula>
    </cfRule>
    <cfRule type="containsText" dxfId="77" priority="67" operator="containsText" text="High">
      <formula>NOT(ISERROR(SEARCH("High",G40)))</formula>
    </cfRule>
  </conditionalFormatting>
  <conditionalFormatting sqref="G47:G50 P47:P50">
    <cfRule type="containsText" dxfId="76" priority="60" operator="containsText" text="very high">
      <formula>NOT(ISERROR(SEARCH("very high",G47)))</formula>
    </cfRule>
    <cfRule type="containsText" dxfId="75" priority="61" operator="containsText" text="very low">
      <formula>NOT(ISERROR(SEARCH("very low",G47)))</formula>
    </cfRule>
    <cfRule type="containsText" dxfId="74" priority="62" operator="containsText" text="low">
      <formula>NOT(ISERROR(SEARCH("low",G47)))</formula>
    </cfRule>
    <cfRule type="containsText" dxfId="73" priority="63" operator="containsText" text="High">
      <formula>NOT(ISERROR(SEARCH("High",G47)))</formula>
    </cfRule>
  </conditionalFormatting>
  <conditionalFormatting sqref="G55:G56 P55:P56">
    <cfRule type="containsText" dxfId="72" priority="56" operator="containsText" text="very high">
      <formula>NOT(ISERROR(SEARCH("very high",G55)))</formula>
    </cfRule>
    <cfRule type="containsText" dxfId="71" priority="57" operator="containsText" text="very low">
      <formula>NOT(ISERROR(SEARCH("very low",G55)))</formula>
    </cfRule>
    <cfRule type="containsText" dxfId="70" priority="58" operator="containsText" text="low">
      <formula>NOT(ISERROR(SEARCH("low",G55)))</formula>
    </cfRule>
    <cfRule type="containsText" dxfId="69" priority="59" operator="containsText" text="High">
      <formula>NOT(ISERROR(SEARCH("High",G55)))</formula>
    </cfRule>
  </conditionalFormatting>
  <conditionalFormatting sqref="G63:G66 P63:P66">
    <cfRule type="containsText" dxfId="68" priority="52" operator="containsText" text="very high">
      <formula>NOT(ISERROR(SEARCH("very high",G63)))</formula>
    </cfRule>
    <cfRule type="containsText" dxfId="67" priority="53" operator="containsText" text="very low">
      <formula>NOT(ISERROR(SEARCH("very low",G63)))</formula>
    </cfRule>
    <cfRule type="containsText" dxfId="66" priority="54" operator="containsText" text="low">
      <formula>NOT(ISERROR(SEARCH("low",G63)))</formula>
    </cfRule>
    <cfRule type="containsText" dxfId="65" priority="55" operator="containsText" text="High">
      <formula>NOT(ISERROR(SEARCH("High",G63)))</formula>
    </cfRule>
  </conditionalFormatting>
  <conditionalFormatting sqref="G71:G74 P71:P74">
    <cfRule type="containsText" dxfId="64" priority="48" operator="containsText" text="very high">
      <formula>NOT(ISERROR(SEARCH("very high",G71)))</formula>
    </cfRule>
    <cfRule type="containsText" dxfId="63" priority="49" operator="containsText" text="very low">
      <formula>NOT(ISERROR(SEARCH("very low",G71)))</formula>
    </cfRule>
    <cfRule type="containsText" dxfId="62" priority="50" operator="containsText" text="low">
      <formula>NOT(ISERROR(SEARCH("low",G71)))</formula>
    </cfRule>
    <cfRule type="containsText" dxfId="61" priority="51" operator="containsText" text="High">
      <formula>NOT(ISERROR(SEARCH("High",G71)))</formula>
    </cfRule>
  </conditionalFormatting>
  <conditionalFormatting sqref="G81:G84 P81:P84">
    <cfRule type="containsText" dxfId="60" priority="44" operator="containsText" text="very high">
      <formula>NOT(ISERROR(SEARCH("very high",G81)))</formula>
    </cfRule>
    <cfRule type="containsText" dxfId="59" priority="45" operator="containsText" text="very low">
      <formula>NOT(ISERROR(SEARCH("very low",G81)))</formula>
    </cfRule>
    <cfRule type="containsText" dxfId="58" priority="46" operator="containsText" text="low">
      <formula>NOT(ISERROR(SEARCH("low",G81)))</formula>
    </cfRule>
    <cfRule type="containsText" dxfId="57" priority="47" operator="containsText" text="High">
      <formula>NOT(ISERROR(SEARCH("High",G81)))</formula>
    </cfRule>
  </conditionalFormatting>
  <conditionalFormatting sqref="G89:G90 P89:P90">
    <cfRule type="containsText" dxfId="56" priority="40" operator="containsText" text="very high">
      <formula>NOT(ISERROR(SEARCH("very high",G89)))</formula>
    </cfRule>
    <cfRule type="containsText" dxfId="55" priority="41" operator="containsText" text="very low">
      <formula>NOT(ISERROR(SEARCH("very low",G89)))</formula>
    </cfRule>
    <cfRule type="containsText" dxfId="54" priority="42" operator="containsText" text="low">
      <formula>NOT(ISERROR(SEARCH("low",G89)))</formula>
    </cfRule>
    <cfRule type="containsText" dxfId="53" priority="43" operator="containsText" text="High">
      <formula>NOT(ISERROR(SEARCH("High",G89)))</formula>
    </cfRule>
  </conditionalFormatting>
  <conditionalFormatting sqref="U20">
    <cfRule type="containsText" dxfId="52" priority="36" operator="containsText" text="very high">
      <formula>NOT(ISERROR(SEARCH("very high",U20)))</formula>
    </cfRule>
    <cfRule type="containsText" dxfId="51" priority="37" operator="containsText" text="very low">
      <formula>NOT(ISERROR(SEARCH("very low",U20)))</formula>
    </cfRule>
    <cfRule type="containsText" dxfId="50" priority="38" operator="containsText" text="low">
      <formula>NOT(ISERROR(SEARCH("low",U20)))</formula>
    </cfRule>
    <cfRule type="containsText" dxfId="49" priority="39" operator="containsText" text="High">
      <formula>NOT(ISERROR(SEARCH("High",U20)))</formula>
    </cfRule>
  </conditionalFormatting>
  <conditionalFormatting sqref="U30:U35">
    <cfRule type="containsText" dxfId="48" priority="32" operator="containsText" text="very high">
      <formula>NOT(ISERROR(SEARCH("very high",U30)))</formula>
    </cfRule>
    <cfRule type="containsText" dxfId="47" priority="33" operator="containsText" text="very low">
      <formula>NOT(ISERROR(SEARCH("very low",U30)))</formula>
    </cfRule>
    <cfRule type="containsText" dxfId="46" priority="34" operator="containsText" text="low">
      <formula>NOT(ISERROR(SEARCH("low",U30)))</formula>
    </cfRule>
    <cfRule type="containsText" dxfId="45" priority="35" operator="containsText" text="High">
      <formula>NOT(ISERROR(SEARCH("High",U30)))</formula>
    </cfRule>
  </conditionalFormatting>
  <conditionalFormatting sqref="U40">
    <cfRule type="containsText" dxfId="44" priority="28" operator="containsText" text="very high">
      <formula>NOT(ISERROR(SEARCH("very high",U40)))</formula>
    </cfRule>
    <cfRule type="containsText" dxfId="43" priority="29" operator="containsText" text="very low">
      <formula>NOT(ISERROR(SEARCH("very low",U40)))</formula>
    </cfRule>
    <cfRule type="containsText" dxfId="42" priority="30" operator="containsText" text="low">
      <formula>NOT(ISERROR(SEARCH("low",U40)))</formula>
    </cfRule>
    <cfRule type="containsText" dxfId="41" priority="31" operator="containsText" text="High">
      <formula>NOT(ISERROR(SEARCH("High",U40)))</formula>
    </cfRule>
  </conditionalFormatting>
  <conditionalFormatting sqref="U47:U50">
    <cfRule type="containsText" dxfId="40" priority="24" operator="containsText" text="very high">
      <formula>NOT(ISERROR(SEARCH("very high",U47)))</formula>
    </cfRule>
    <cfRule type="containsText" dxfId="39" priority="25" operator="containsText" text="very low">
      <formula>NOT(ISERROR(SEARCH("very low",U47)))</formula>
    </cfRule>
    <cfRule type="containsText" dxfId="38" priority="26" operator="containsText" text="low">
      <formula>NOT(ISERROR(SEARCH("low",U47)))</formula>
    </cfRule>
    <cfRule type="containsText" dxfId="37" priority="27" operator="containsText" text="High">
      <formula>NOT(ISERROR(SEARCH("High",U47)))</formula>
    </cfRule>
  </conditionalFormatting>
  <conditionalFormatting sqref="U55:U56">
    <cfRule type="containsText" dxfId="36" priority="20" operator="containsText" text="very high">
      <formula>NOT(ISERROR(SEARCH("very high",U55)))</formula>
    </cfRule>
    <cfRule type="containsText" dxfId="35" priority="21" operator="containsText" text="very low">
      <formula>NOT(ISERROR(SEARCH("very low",U55)))</formula>
    </cfRule>
    <cfRule type="containsText" dxfId="34" priority="22" operator="containsText" text="low">
      <formula>NOT(ISERROR(SEARCH("low",U55)))</formula>
    </cfRule>
    <cfRule type="containsText" dxfId="33" priority="23" operator="containsText" text="High">
      <formula>NOT(ISERROR(SEARCH("High",U55)))</formula>
    </cfRule>
  </conditionalFormatting>
  <conditionalFormatting sqref="U63:U66">
    <cfRule type="containsText" dxfId="32" priority="16" operator="containsText" text="very high">
      <formula>NOT(ISERROR(SEARCH("very high",U63)))</formula>
    </cfRule>
    <cfRule type="containsText" dxfId="31" priority="17" operator="containsText" text="very low">
      <formula>NOT(ISERROR(SEARCH("very low",U63)))</formula>
    </cfRule>
    <cfRule type="containsText" dxfId="30" priority="18" operator="containsText" text="low">
      <formula>NOT(ISERROR(SEARCH("low",U63)))</formula>
    </cfRule>
    <cfRule type="containsText" dxfId="29" priority="19" operator="containsText" text="High">
      <formula>NOT(ISERROR(SEARCH("High",U63)))</formula>
    </cfRule>
  </conditionalFormatting>
  <conditionalFormatting sqref="U71:U74">
    <cfRule type="containsText" dxfId="28" priority="12" operator="containsText" text="very high">
      <formula>NOT(ISERROR(SEARCH("very high",U71)))</formula>
    </cfRule>
    <cfRule type="containsText" dxfId="27" priority="13" operator="containsText" text="very low">
      <formula>NOT(ISERROR(SEARCH("very low",U71)))</formula>
    </cfRule>
    <cfRule type="containsText" dxfId="26" priority="14" operator="containsText" text="low">
      <formula>NOT(ISERROR(SEARCH("low",U71)))</formula>
    </cfRule>
    <cfRule type="containsText" dxfId="25" priority="15" operator="containsText" text="High">
      <formula>NOT(ISERROR(SEARCH("High",U71)))</formula>
    </cfRule>
  </conditionalFormatting>
  <conditionalFormatting sqref="U81:U84">
    <cfRule type="containsText" dxfId="24" priority="8" operator="containsText" text="very high">
      <formula>NOT(ISERROR(SEARCH("very high",U81)))</formula>
    </cfRule>
    <cfRule type="containsText" dxfId="23" priority="9" operator="containsText" text="very low">
      <formula>NOT(ISERROR(SEARCH("very low",U81)))</formula>
    </cfRule>
    <cfRule type="containsText" dxfId="22" priority="10" operator="containsText" text="low">
      <formula>NOT(ISERROR(SEARCH("low",U81)))</formula>
    </cfRule>
    <cfRule type="containsText" dxfId="21" priority="11" operator="containsText" text="High">
      <formula>NOT(ISERROR(SEARCH("High",U81)))</formula>
    </cfRule>
  </conditionalFormatting>
  <conditionalFormatting sqref="U89:U90">
    <cfRule type="containsText" dxfId="20" priority="4" operator="containsText" text="very high">
      <formula>NOT(ISERROR(SEARCH("very high",U89)))</formula>
    </cfRule>
    <cfRule type="containsText" dxfId="19" priority="5" operator="containsText" text="very low">
      <formula>NOT(ISERROR(SEARCH("very low",U89)))</formula>
    </cfRule>
    <cfRule type="containsText" dxfId="18" priority="6" operator="containsText" text="low">
      <formula>NOT(ISERROR(SEARCH("low",U89)))</formula>
    </cfRule>
    <cfRule type="containsText" dxfId="17" priority="7" operator="containsText" text="High">
      <formula>NOT(ISERROR(SEARCH("High",U89)))</formula>
    </cfRule>
  </conditionalFormatting>
  <conditionalFormatting sqref="U9:U90">
    <cfRule type="containsText" dxfId="16" priority="1" operator="containsText" text="Strong">
      <formula>NOT(ISERROR(SEARCH("Strong",U9)))</formula>
    </cfRule>
    <cfRule type="containsText" dxfId="15" priority="2" operator="containsText" text="Moderate">
      <formula>NOT(ISERROR(SEARCH("Moderate",U9)))</formula>
    </cfRule>
    <cfRule type="containsText" dxfId="14" priority="3" operator="containsText" text="Low">
      <formula>NOT(ISERROR(SEARCH("Low",U9)))</formula>
    </cfRule>
  </conditionalFormatting>
  <pageMargins left="0.75" right="0.75" top="1" bottom="1" header="0.5" footer="0.5"/>
  <pageSetup paperSize="9" orientation="landscape" horizontalDpi="4294967292" verticalDpi="4294967292"/>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BACKGROUND!$C$12:$C$14</xm:f>
          </x14:formula1>
          <xm:sqref>U9:U15 U89:U90 U30:U35 U40 U47:U50 U55:U56 U63:U66 U71:U74 U81:U84 U20:U23</xm:sqref>
        </x14:dataValidation>
        <x14:dataValidation type="list" allowBlank="1" showInputMessage="1" showErrorMessage="1">
          <x14:formula1>
            <xm:f>BACKGROUND!$C$3:$C$7</xm:f>
          </x14:formula1>
          <xm:sqref>G63:G66 G71:G74 P9:P15 AB9 AJ9 AN3 AN9 AB3 AJ3 G20:G23 P81:P84 P20:P23 G9:G15 P30:P35 G30:G35 P40 G40 P71:P74 P47:P50 G47:G50 G89:G90 G55:G56 P89:P90 P55:P56 G81:G84 P63:P66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2:K62"/>
  <sheetViews>
    <sheetView showGridLines="0" workbookViewId="0">
      <selection activeCell="B8" sqref="B8:C8"/>
    </sheetView>
  </sheetViews>
  <sheetFormatPr baseColWidth="10" defaultRowHeight="15" x14ac:dyDescent="0"/>
  <cols>
    <col min="1" max="1" width="2.33203125" style="1" customWidth="1"/>
    <col min="2" max="2" width="60" style="1" customWidth="1"/>
    <col min="3" max="3" width="2.33203125" style="1" customWidth="1"/>
    <col min="5" max="5" width="10.83203125" hidden="1" customWidth="1"/>
    <col min="7" max="8" width="10.83203125" hidden="1" customWidth="1"/>
    <col min="11" max="11" width="10.83203125" hidden="1" customWidth="1"/>
  </cols>
  <sheetData>
    <row r="2" spans="1:11">
      <c r="B2" s="352" t="s">
        <v>157</v>
      </c>
      <c r="D2" s="257" t="s">
        <v>0</v>
      </c>
      <c r="E2" s="257"/>
      <c r="F2" s="257" t="s">
        <v>61</v>
      </c>
      <c r="G2" s="257"/>
      <c r="H2" s="257" t="s">
        <v>154</v>
      </c>
      <c r="I2" s="257" t="s">
        <v>60</v>
      </c>
      <c r="J2" s="257" t="s">
        <v>97</v>
      </c>
    </row>
    <row r="3" spans="1:11">
      <c r="B3" s="353"/>
      <c r="D3" s="258"/>
      <c r="E3" s="258"/>
      <c r="F3" s="258"/>
      <c r="G3" s="258"/>
      <c r="H3" s="258"/>
      <c r="I3" s="258"/>
      <c r="J3" s="258"/>
    </row>
    <row r="4" spans="1:11" ht="16" thickBot="1"/>
    <row r="5" spans="1:11" ht="30" thickTop="1" thickBot="1">
      <c r="A5" s="3"/>
      <c r="B5" s="5" t="s">
        <v>15</v>
      </c>
      <c r="C5" s="6"/>
      <c r="D5" s="99" t="e">
        <f>IF(E5&lt;0.1,"N/A",IF(E5&lt;1.1,"Very Low",IF(E5&lt;2.1,"Low",IF(E5&lt;3.1,"High",IF(E5&lt;4.1,"Very High")))))</f>
        <v>#DIV/0!</v>
      </c>
      <c r="E5" s="100" t="e">
        <f>AVERAGE(E6,E14)</f>
        <v>#DIV/0!</v>
      </c>
      <c r="F5" s="100" t="e">
        <f>IF(G5&lt;0.1,"N/A",IF(G5&lt;1.1,"Very Low",IF(G5&lt;2.1,"Low",IF(G5&lt;3.1,"High",IF(G5&lt;4.1,"Very High")))))</f>
        <v>#DIV/0!</v>
      </c>
      <c r="G5" s="100" t="e">
        <f>AVERAGE(G6,G14)</f>
        <v>#DIV/0!</v>
      </c>
      <c r="H5" s="100" t="e">
        <f>AVERAGE(H6,H14)</f>
        <v>#DIV/0!</v>
      </c>
      <c r="I5" s="100" t="e">
        <f t="shared" ref="I5:I6" si="0">IF(H5&lt;0.1,"N/A",IF(H5&lt;2.1,"Very Low",IF(H5&lt;4.1,"Low",IF(H5&lt;9.1,"High",IF(H5&lt;16.1,"Very High")))))</f>
        <v>#DIV/0!</v>
      </c>
      <c r="J5" s="194" t="e">
        <f>IF(K5&lt;0.1,"",IF(K5&lt;1.1,"Low",IF(K5&lt;2.1,"Moderate",IF(K5&lt;3.1,"Strong"))))</f>
        <v>#DIV/0!</v>
      </c>
      <c r="K5" s="187" t="e">
        <f>AVERAGE(K6,K14)</f>
        <v>#DIV/0!</v>
      </c>
    </row>
    <row r="6" spans="1:11" ht="17" thickTop="1" thickBot="1">
      <c r="B6" s="4" t="s">
        <v>16</v>
      </c>
      <c r="D6" s="124" t="e">
        <f>IF(E6&lt;0.1,"N/A",IF(E6&lt;1.1,"Very Low",IF(E6&lt;2.1,"Low",IF(E6&lt;3.1,"High",IF(E6&lt;4.1,"Very High")))))</f>
        <v>#DIV/0!</v>
      </c>
      <c r="E6" s="125" t="e">
        <f>AVERAGE('RESILIENCE SURVEY'!H9:H15)</f>
        <v>#DIV/0!</v>
      </c>
      <c r="F6" s="125" t="e">
        <f>IF(G6&lt;0.1,"N/A",IF(G6&lt;1.1,"Very Low",IF(G6&lt;2.1,"Low",IF(G6&lt;3.1,"High",IF(G6&lt;4.1,"Very High")))))</f>
        <v>#DIV/0!</v>
      </c>
      <c r="G6" s="125" t="e">
        <f>AVERAGE('RESILIENCE SURVEY'!Q9:Q15)</f>
        <v>#DIV/0!</v>
      </c>
      <c r="H6" s="125" t="e">
        <f t="shared" ref="H6" si="1">AVERAGE(H7:H13)</f>
        <v>#DIV/0!</v>
      </c>
      <c r="I6" s="125" t="e">
        <f t="shared" si="0"/>
        <v>#DIV/0!</v>
      </c>
      <c r="J6" s="195" t="e">
        <f>IF(K6&lt;0.1,"",IF(K6&lt;1.1,"Low",IF(K6&lt;2.1,"Moderate",IF(K6&lt;3.1,"Strong"))))</f>
        <v>#DIV/0!</v>
      </c>
      <c r="K6" s="188" t="e">
        <f>AVERAGE('RESILIENCE SURVEY'!V9:V15)</f>
        <v>#DIV/0!</v>
      </c>
    </row>
    <row r="7" spans="1:11" ht="16" thickTop="1">
      <c r="B7" s="7" t="str">
        <f>'RESILIENCE SURVEY'!B9</f>
        <v>Improvement of food security</v>
      </c>
      <c r="D7" s="147">
        <f>'RESILIENCE SURVEY'!G9</f>
        <v>0</v>
      </c>
      <c r="E7" s="97"/>
      <c r="F7" s="167">
        <f>'RESILIENCE SURVEY'!P9</f>
        <v>0</v>
      </c>
      <c r="G7" s="97"/>
      <c r="H7" s="96" t="str">
        <f>IFERROR('RESILIENCE SURVEY'!H9*'RESILIENCE SURVEY'!Q9,"")</f>
        <v/>
      </c>
      <c r="I7" s="97" t="str">
        <f>IF(H7&lt;0.1,"N/A",IF(H7&lt;2.1,"Very Low",IF(H7&lt;4.1,"Low",IF(H7&lt;9.1,"High",IF(H7&lt;16.1,"Very High",IF(H7="",""))))))</f>
        <v/>
      </c>
      <c r="J7" s="196">
        <f>'RESILIENCE SURVEY'!U9</f>
        <v>0</v>
      </c>
      <c r="K7" s="189"/>
    </row>
    <row r="8" spans="1:11">
      <c r="B8" s="7" t="str">
        <f>'RESILIENCE SURVEY'!B10</f>
        <v>Improvement of social development</v>
      </c>
      <c r="D8" s="147">
        <f>'RESILIENCE SURVEY'!G10</f>
        <v>0</v>
      </c>
      <c r="E8" s="96"/>
      <c r="F8" s="168">
        <f>'RESILIENCE SURVEY'!P10</f>
        <v>0</v>
      </c>
      <c r="G8" s="96"/>
      <c r="H8" s="96" t="str">
        <f>IFERROR('RESILIENCE SURVEY'!H10*'RESILIENCE SURVEY'!Q10,"")</f>
        <v/>
      </c>
      <c r="I8" s="97" t="str">
        <f t="shared" ref="I8:I18" si="2">IF(H8&lt;0.1,"N/A",IF(H8&lt;2.1,"Very Low",IF(H8&lt;4.1,"Low",IF(H8&lt;9.1,"High",IF(H8&lt;16.1,"Very High",IF(H8="",""))))))</f>
        <v/>
      </c>
      <c r="J8" s="197">
        <f>'RESILIENCE SURVEY'!U10</f>
        <v>0</v>
      </c>
      <c r="K8" s="190"/>
    </row>
    <row r="9" spans="1:11">
      <c r="B9" s="7" t="str">
        <f>'RESILIENCE SURVEY'!B11</f>
        <v>Improvement of economic development</v>
      </c>
      <c r="D9" s="147">
        <f>'RESILIENCE SURVEY'!G11</f>
        <v>0</v>
      </c>
      <c r="E9" s="96"/>
      <c r="F9" s="168">
        <f>'RESILIENCE SURVEY'!P11</f>
        <v>0</v>
      </c>
      <c r="G9" s="96"/>
      <c r="H9" s="96" t="str">
        <f>IFERROR('RESILIENCE SURVEY'!H11*'RESILIENCE SURVEY'!Q11,"")</f>
        <v/>
      </c>
      <c r="I9" s="97" t="str">
        <f t="shared" si="2"/>
        <v/>
      </c>
      <c r="J9" s="197">
        <f>'RESILIENCE SURVEY'!U11</f>
        <v>0</v>
      </c>
      <c r="K9" s="190"/>
    </row>
    <row r="10" spans="1:11">
      <c r="B10" s="7" t="str">
        <f>'RESILIENCE SURVEY'!B12</f>
        <v>Improvement of regulatory quality state</v>
      </c>
      <c r="D10" s="147">
        <f>'RESILIENCE SURVEY'!G12</f>
        <v>0</v>
      </c>
      <c r="E10" s="96"/>
      <c r="F10" s="168">
        <f>'RESILIENCE SURVEY'!P12</f>
        <v>0</v>
      </c>
      <c r="G10" s="96"/>
      <c r="H10" s="96" t="str">
        <f>IFERROR('RESILIENCE SURVEY'!H12*'RESILIENCE SURVEY'!Q12,"")</f>
        <v/>
      </c>
      <c r="I10" s="97" t="str">
        <f t="shared" si="2"/>
        <v/>
      </c>
      <c r="J10" s="197">
        <f>'RESILIENCE SURVEY'!U12</f>
        <v>0</v>
      </c>
      <c r="K10" s="190"/>
    </row>
    <row r="11" spans="1:11">
      <c r="B11" s="7" t="str">
        <f>'RESILIENCE SURVEY'!B13</f>
        <v>Improvement of resource rent dependency</v>
      </c>
      <c r="D11" s="147">
        <f>'RESILIENCE SURVEY'!G13</f>
        <v>0</v>
      </c>
      <c r="E11" s="96"/>
      <c r="F11" s="168">
        <f>'RESILIENCE SURVEY'!P13</f>
        <v>0</v>
      </c>
      <c r="G11" s="96"/>
      <c r="H11" s="96" t="str">
        <f>IFERROR('RESILIENCE SURVEY'!H13*'RESILIENCE SURVEY'!Q13,"")</f>
        <v/>
      </c>
      <c r="I11" s="97" t="str">
        <f t="shared" si="2"/>
        <v/>
      </c>
      <c r="J11" s="197">
        <f>'RESILIENCE SURVEY'!U13</f>
        <v>0</v>
      </c>
      <c r="K11" s="190"/>
    </row>
    <row r="12" spans="1:11">
      <c r="B12" s="7" t="str">
        <f>'RESILIENCE SURVEY'!B14</f>
        <v>Improvement of aid dependency</v>
      </c>
      <c r="D12" s="147">
        <f>'RESILIENCE SURVEY'!G14</f>
        <v>0</v>
      </c>
      <c r="E12" s="96"/>
      <c r="F12" s="168">
        <f>'RESILIENCE SURVEY'!P14</f>
        <v>0</v>
      </c>
      <c r="G12" s="96"/>
      <c r="H12" s="96" t="str">
        <f>IFERROR('RESILIENCE SURVEY'!H14*'RESILIENCE SURVEY'!Q14,"")</f>
        <v/>
      </c>
      <c r="I12" s="97" t="str">
        <f t="shared" si="2"/>
        <v/>
      </c>
      <c r="J12" s="197">
        <f>'RESILIENCE SURVEY'!U14</f>
        <v>0</v>
      </c>
      <c r="K12" s="190"/>
    </row>
    <row r="13" spans="1:11" ht="16" thickBot="1">
      <c r="B13" s="7" t="str">
        <f>'RESILIENCE SURVEY'!B15</f>
        <v>Improvement of remoteness</v>
      </c>
      <c r="D13" s="147">
        <f>'RESILIENCE SURVEY'!G15</f>
        <v>0</v>
      </c>
      <c r="E13" s="101"/>
      <c r="F13" s="169">
        <f>'RESILIENCE SURVEY'!P15</f>
        <v>0</v>
      </c>
      <c r="G13" s="101"/>
      <c r="H13" s="96" t="str">
        <f>IFERROR('RESILIENCE SURVEY'!H15*'RESILIENCE SURVEY'!Q15,"")</f>
        <v/>
      </c>
      <c r="I13" s="97" t="str">
        <f t="shared" si="2"/>
        <v/>
      </c>
      <c r="J13" s="198">
        <f>'RESILIENCE SURVEY'!U15</f>
        <v>0</v>
      </c>
      <c r="K13" s="191"/>
    </row>
    <row r="14" spans="1:11" ht="17" thickTop="1" thickBot="1">
      <c r="B14" s="4" t="s">
        <v>9</v>
      </c>
      <c r="D14" s="126" t="e">
        <f>IF(E14&lt;0.1,"N/A",IF(E14&lt;1.1,"Very Low",IF(E14&lt;2.1,"Low",IF(E14&lt;3.1,"High",IF(E14&lt;4.1,"Very High")))))</f>
        <v>#DIV/0!</v>
      </c>
      <c r="E14" s="98" t="e">
        <f>AVERAGE('RESILIENCE SURVEY'!H20:H23)</f>
        <v>#DIV/0!</v>
      </c>
      <c r="F14" s="98" t="e">
        <f>IF(G14&lt;0.1,"N/A",IF(G14&lt;1.1,"Very Low",IF(G14&lt;2.1,"Low",IF(G14&lt;3.1,"High",IF(G14&lt;4.1,"Very High")))))</f>
        <v>#DIV/0!</v>
      </c>
      <c r="G14" s="98" t="e">
        <f>AVERAGE('RESILIENCE SURVEY'!Q20:Q23)</f>
        <v>#DIV/0!</v>
      </c>
      <c r="H14" s="98" t="e">
        <f t="shared" ref="H14" si="3">AVERAGE(H15:H18)</f>
        <v>#DIV/0!</v>
      </c>
      <c r="I14" s="98" t="e">
        <f t="shared" ref="I14:I59" si="4">IF(H14&lt;0.1,"N/A",IF(H14&lt;2.1,"Very Low",IF(H14&lt;4.1,"Low",IF(H14&lt;9.1,"High",IF(H14&lt;16.1,"Very High")))))</f>
        <v>#DIV/0!</v>
      </c>
      <c r="J14" s="199" t="e">
        <f>IF(K14&lt;0.1,"",IF(K14&lt;1.1,"Low",IF(K14&lt;2.1,"Moderate",IF(K14&lt;3.1,"Strong"))))</f>
        <v>#DIV/0!</v>
      </c>
      <c r="K14" s="192" t="e">
        <f>AVERAGE('RESILIENCE SURVEY'!V20:V23)</f>
        <v>#DIV/0!</v>
      </c>
    </row>
    <row r="15" spans="1:11" ht="16" thickTop="1">
      <c r="B15" s="29" t="str">
        <f>'RESILIENCE SURVEY'!B20</f>
        <v>Improvement of unemployment rate</v>
      </c>
      <c r="D15" s="148">
        <f>'RESILIENCE SURVEY'!G20</f>
        <v>0</v>
      </c>
      <c r="E15" s="97"/>
      <c r="F15" s="167">
        <f>'RESILIENCE SURVEY'!P20</f>
        <v>0</v>
      </c>
      <c r="G15" s="97"/>
      <c r="H15" s="97" t="str">
        <f>IFERROR('RESILIENCE SURVEY'!H20*'RESILIENCE SURVEY'!Q20,"")</f>
        <v/>
      </c>
      <c r="I15" s="97" t="str">
        <f t="shared" si="2"/>
        <v/>
      </c>
      <c r="J15" s="196">
        <f>'RESILIENCE SURVEY'!U20</f>
        <v>0</v>
      </c>
      <c r="K15" s="189"/>
    </row>
    <row r="16" spans="1:11">
      <c r="B16" s="29" t="str">
        <f>'RESILIENCE SURVEY'!B21</f>
        <v>Improvement of NEET rate</v>
      </c>
      <c r="D16" s="149">
        <f>'RESILIENCE SURVEY'!G21</f>
        <v>0</v>
      </c>
      <c r="E16" s="96"/>
      <c r="F16" s="168">
        <f>'RESILIENCE SURVEY'!P21</f>
        <v>0</v>
      </c>
      <c r="G16" s="96"/>
      <c r="H16" s="97" t="str">
        <f>IFERROR('RESILIENCE SURVEY'!H21*'RESILIENCE SURVEY'!Q21,"")</f>
        <v/>
      </c>
      <c r="I16" s="97" t="str">
        <f t="shared" si="2"/>
        <v/>
      </c>
      <c r="J16" s="197">
        <f>'RESILIENCE SURVEY'!U21</f>
        <v>0</v>
      </c>
      <c r="K16" s="190"/>
    </row>
    <row r="17" spans="2:11">
      <c r="B17" s="29" t="str">
        <f>'RESILIENCE SURVEY'!B22</f>
        <v>Improvement of vertical inequality</v>
      </c>
      <c r="D17" s="149">
        <f>'RESILIENCE SURVEY'!G22</f>
        <v>0</v>
      </c>
      <c r="E17" s="96"/>
      <c r="F17" s="168">
        <f>'RESILIENCE SURVEY'!P22</f>
        <v>0</v>
      </c>
      <c r="G17" s="96"/>
      <c r="H17" s="97" t="str">
        <f>IFERROR('RESILIENCE SURVEY'!H22*'RESILIENCE SURVEY'!Q22,"")</f>
        <v/>
      </c>
      <c r="I17" s="97" t="str">
        <f t="shared" si="2"/>
        <v/>
      </c>
      <c r="J17" s="197">
        <f>'RESILIENCE SURVEY'!U22</f>
        <v>0</v>
      </c>
      <c r="K17" s="190"/>
    </row>
    <row r="18" spans="2:11" ht="16" thickBot="1">
      <c r="B18" s="29" t="str">
        <f>'RESILIENCE SURVEY'!B23</f>
        <v>Improvement of horizontal inequality</v>
      </c>
      <c r="D18" s="150">
        <f>'RESILIENCE SURVEY'!G23</f>
        <v>0</v>
      </c>
      <c r="E18" s="123"/>
      <c r="F18" s="170">
        <f>'RESILIENCE SURVEY'!P23</f>
        <v>0</v>
      </c>
      <c r="G18" s="123"/>
      <c r="H18" s="123" t="str">
        <f>IFERROR('RESILIENCE SURVEY'!H23*'RESILIENCE SURVEY'!Q23,"")</f>
        <v/>
      </c>
      <c r="I18" s="123" t="str">
        <f t="shared" si="2"/>
        <v/>
      </c>
      <c r="J18" s="200">
        <f>'RESILIENCE SURVEY'!U23</f>
        <v>0</v>
      </c>
      <c r="K18" s="193"/>
    </row>
    <row r="19" spans="2:11" ht="17" thickTop="1" thickBot="1">
      <c r="B19" s="116"/>
      <c r="D19" s="90"/>
      <c r="E19" s="90"/>
      <c r="F19" s="90"/>
      <c r="G19" s="90"/>
      <c r="H19" s="90"/>
      <c r="I19" s="90"/>
      <c r="J19" s="90"/>
      <c r="K19" s="74"/>
    </row>
    <row r="20" spans="2:11" ht="30" thickTop="1" thickBot="1">
      <c r="B20" s="31" t="s">
        <v>17</v>
      </c>
      <c r="D20" s="117" t="e">
        <f>IF(E20&lt;0.1,"N/A",IF(E20&lt;1.1,"Very Low",IF(E20&lt;2.1,"Low",IF(E20&lt;3.1,"High",IF(E20&lt;4.1,"Very High")))))</f>
        <v>#DIV/0!</v>
      </c>
      <c r="E20" s="118" t="e">
        <f>AVERAGE(E21,E28)</f>
        <v>#DIV/0!</v>
      </c>
      <c r="F20" s="118" t="e">
        <f>IF(G20&lt;0.1,"N/A",IF(G20&lt;1.1,"Very Low",IF(G20&lt;2.1,"Low",IF(G20&lt;3.1,"High",IF(G20&lt;4.1,"Very High")))))</f>
        <v>#DIV/0!</v>
      </c>
      <c r="G20" s="118" t="e">
        <f>AVERAGE(G21,G28)</f>
        <v>#DIV/0!</v>
      </c>
      <c r="H20" s="118" t="e">
        <f>AVERAGE(H21,H28)</f>
        <v>#DIV/0!</v>
      </c>
      <c r="I20" s="118" t="e">
        <f t="shared" si="4"/>
        <v>#DIV/0!</v>
      </c>
      <c r="J20" s="208" t="e">
        <f t="shared" ref="J20:J21" si="5">IF(K20&lt;0.1,"",IF(K20&lt;1.1,"Low",IF(K20&lt;2.1,"Moderate",IF(K20&lt;3.1,"Strong"))))</f>
        <v>#DIV/0!</v>
      </c>
      <c r="K20" s="201" t="e">
        <f>AVERAGE(K21,K28)</f>
        <v>#DIV/0!</v>
      </c>
    </row>
    <row r="21" spans="2:11" ht="17" thickTop="1" thickBot="1">
      <c r="B21" s="32" t="s">
        <v>18</v>
      </c>
      <c r="D21" s="119" t="e">
        <f>IF(E21&lt;0.1,"N/A",IF(E21&lt;1.1,"Very Low",IF(E21&lt;2.1,"Low",IF(E21&lt;3.1,"High",IF(E21&lt;4.1,"Very High")))))</f>
        <v>#DIV/0!</v>
      </c>
      <c r="E21" s="120" t="e">
        <f>AVERAGE('RESILIENCE SURVEY'!H30:H35)</f>
        <v>#DIV/0!</v>
      </c>
      <c r="F21" s="120" t="e">
        <f>IF(G21&lt;0.1,"N/A",IF(G21&lt;1.1,"Very Low",IF(G21&lt;2.1,"Low",IF(G21&lt;3.1,"High",IF(G21&lt;4.1,"Very High")))))</f>
        <v>#DIV/0!</v>
      </c>
      <c r="G21" s="120" t="e">
        <f>AVERAGE('RESILIENCE SURVEY'!Q30:Q35)</f>
        <v>#DIV/0!</v>
      </c>
      <c r="H21" s="120" t="e">
        <f>AVERAGE(H22:H27)</f>
        <v>#DIV/0!</v>
      </c>
      <c r="I21" s="120" t="e">
        <f t="shared" si="4"/>
        <v>#DIV/0!</v>
      </c>
      <c r="J21" s="209" t="e">
        <f t="shared" si="5"/>
        <v>#DIV/0!</v>
      </c>
      <c r="K21" s="202" t="e">
        <f>AVERAGE('RESILIENCE SURVEY'!V30:V35)</f>
        <v>#DIV/0!</v>
      </c>
    </row>
    <row r="22" spans="2:11" ht="16" thickTop="1">
      <c r="B22" s="33" t="str">
        <f>'RESILIENCE SURVEY'!B30</f>
        <v>Improvement of socio-economic vulnerability</v>
      </c>
      <c r="D22" s="151">
        <f>'RESILIENCE SURVEY'!G30</f>
        <v>0</v>
      </c>
      <c r="E22" s="103"/>
      <c r="F22" s="171">
        <f>'RESILIENCE SURVEY'!P30</f>
        <v>0</v>
      </c>
      <c r="G22" s="103"/>
      <c r="H22" s="103" t="str">
        <f>IFERROR('RESILIENCE SURVEY'!H30*'RESILIENCE SURVEY'!Q30,"")</f>
        <v/>
      </c>
      <c r="I22" s="103" t="str">
        <f>IF(H22&lt;0.1,"N/A",IF(H22&lt;2.1,"Very Low",IF(H22&lt;4.1,"Low",IF(H22&lt;9.1,"High",IF(H22&lt;16.1,"Very High",IF(H22="",""))))))</f>
        <v/>
      </c>
      <c r="J22" s="210">
        <f>'RESILIENCE SURVEY'!U30</f>
        <v>0</v>
      </c>
      <c r="K22" s="203"/>
    </row>
    <row r="23" spans="2:11">
      <c r="B23" s="33" t="str">
        <f>'RESILIENCE SURVEY'!B31</f>
        <v>Improvement of food security</v>
      </c>
      <c r="D23" s="152">
        <f>'RESILIENCE SURVEY'!G31</f>
        <v>0</v>
      </c>
      <c r="E23" s="102"/>
      <c r="F23" s="172">
        <f>'RESILIENCE SURVEY'!P31</f>
        <v>0</v>
      </c>
      <c r="G23" s="102"/>
      <c r="H23" s="103" t="str">
        <f>IFERROR('RESILIENCE SURVEY'!H31*'RESILIENCE SURVEY'!Q31,"")</f>
        <v/>
      </c>
      <c r="I23" s="103" t="str">
        <f t="shared" ref="I23:I27" si="6">IF(H23&lt;0.1,"N/A",IF(H23&lt;2.1,"Very Low",IF(H23&lt;4.1,"Low",IF(H23&lt;9.1,"High",IF(H23&lt;16.1,"Very High",IF(H23="",""))))))</f>
        <v/>
      </c>
      <c r="J23" s="211">
        <f>'RESILIENCE SURVEY'!U31</f>
        <v>0</v>
      </c>
      <c r="K23" s="204"/>
    </row>
    <row r="24" spans="2:11">
      <c r="B24" s="33" t="str">
        <f>'RESILIENCE SURVEY'!B32</f>
        <v>Improvement of environmental health</v>
      </c>
      <c r="D24" s="152">
        <f>'RESILIENCE SURVEY'!G32</f>
        <v>0</v>
      </c>
      <c r="E24" s="102"/>
      <c r="F24" s="172">
        <f>'RESILIENCE SURVEY'!P32</f>
        <v>0</v>
      </c>
      <c r="G24" s="102"/>
      <c r="H24" s="103" t="str">
        <f>IFERROR('RESILIENCE SURVEY'!H32*'RESILIENCE SURVEY'!Q32,"")</f>
        <v/>
      </c>
      <c r="I24" s="103" t="str">
        <f t="shared" si="6"/>
        <v/>
      </c>
      <c r="J24" s="211">
        <f>'RESILIENCE SURVEY'!U32</f>
        <v>0</v>
      </c>
      <c r="K24" s="204"/>
    </row>
    <row r="25" spans="2:11">
      <c r="B25" s="33" t="str">
        <f>'RESILIENCE SURVEY'!B33</f>
        <v>Improvement of uprooted people</v>
      </c>
      <c r="D25" s="152">
        <f>'RESILIENCE SURVEY'!G33</f>
        <v>0</v>
      </c>
      <c r="E25" s="102"/>
      <c r="F25" s="172">
        <f>'RESILIENCE SURVEY'!P33</f>
        <v>0</v>
      </c>
      <c r="G25" s="102"/>
      <c r="H25" s="103" t="str">
        <f>IFERROR('RESILIENCE SURVEY'!H33*'RESILIENCE SURVEY'!Q33,"")</f>
        <v/>
      </c>
      <c r="I25" s="103" t="str">
        <f t="shared" si="6"/>
        <v/>
      </c>
      <c r="J25" s="211">
        <f>'RESILIENCE SURVEY'!U33</f>
        <v>0</v>
      </c>
      <c r="K25" s="204"/>
    </row>
    <row r="26" spans="2:11">
      <c r="B26" s="33" t="str">
        <f>'RESILIENCE SURVEY'!B34</f>
        <v>Improvement of infectious diseases</v>
      </c>
      <c r="D26" s="152">
        <f>'RESILIENCE SURVEY'!G34</f>
        <v>0</v>
      </c>
      <c r="E26" s="102"/>
      <c r="F26" s="172">
        <f>'RESILIENCE SURVEY'!P34</f>
        <v>0</v>
      </c>
      <c r="G26" s="102"/>
      <c r="H26" s="103" t="str">
        <f>IFERROR('RESILIENCE SURVEY'!H34*'RESILIENCE SURVEY'!Q34,"")</f>
        <v/>
      </c>
      <c r="I26" s="103" t="str">
        <f t="shared" si="6"/>
        <v/>
      </c>
      <c r="J26" s="211">
        <f>'RESILIENCE SURVEY'!U34</f>
        <v>0</v>
      </c>
      <c r="K26" s="204"/>
    </row>
    <row r="27" spans="2:11" ht="16" thickBot="1">
      <c r="B27" s="33" t="str">
        <f>'RESILIENCE SURVEY'!B35</f>
        <v>Improvement of government effectiveness</v>
      </c>
      <c r="D27" s="153">
        <f>'RESILIENCE SURVEY'!G35</f>
        <v>0</v>
      </c>
      <c r="E27" s="104"/>
      <c r="F27" s="173">
        <f>'RESILIENCE SURVEY'!P35</f>
        <v>0</v>
      </c>
      <c r="G27" s="104"/>
      <c r="H27" s="103" t="str">
        <f>IFERROR('RESILIENCE SURVEY'!H35*'RESILIENCE SURVEY'!Q35,"")</f>
        <v/>
      </c>
      <c r="I27" s="103" t="str">
        <f t="shared" si="6"/>
        <v/>
      </c>
      <c r="J27" s="212">
        <f>'RESILIENCE SURVEY'!U35</f>
        <v>0</v>
      </c>
      <c r="K27" s="205"/>
    </row>
    <row r="28" spans="2:11" ht="17" thickTop="1" thickBot="1">
      <c r="B28" s="32" t="s">
        <v>23</v>
      </c>
      <c r="D28" s="121" t="e">
        <f>IF(E28&lt;0.1,"N/A",IF(E28&lt;1.1,"Very Low",IF(E28&lt;2.1,"Low",IF(E28&lt;3.1,"High",IF(E28&lt;4.1,"Very High")))))</f>
        <v>#DIV/0!</v>
      </c>
      <c r="E28" s="122" t="e">
        <f>AVERAGE('RESILIENCE SURVEY'!H40)</f>
        <v>#DIV/0!</v>
      </c>
      <c r="F28" s="122" t="e">
        <f>IF(G28&lt;0.1,"N/A",IF(G28&lt;1.1,"Very Low",IF(G28&lt;2.1,"Low",IF(G28&lt;3.1,"High",IF(G28&lt;4.1,"Very High")))))</f>
        <v>#DIV/0!</v>
      </c>
      <c r="G28" s="122" t="e">
        <f>AVERAGE('RESILIENCE SURVEY'!Q40)</f>
        <v>#DIV/0!</v>
      </c>
      <c r="H28" s="122" t="e">
        <f>AVERAGE(H29)</f>
        <v>#DIV/0!</v>
      </c>
      <c r="I28" s="122" t="e">
        <f t="shared" si="4"/>
        <v>#DIV/0!</v>
      </c>
      <c r="J28" s="213" t="e">
        <f>IF(K28&lt;0.1,"",IF(K28&lt;1.1,"Low",IF(K28&lt;2.1,"Moderate",IF(K28&lt;3.1,"Strong"))))</f>
        <v>#DIV/0!</v>
      </c>
      <c r="K28" s="206" t="e">
        <f>AVERAGE('RESILIENCE SURVEY'!V40)</f>
        <v>#DIV/0!</v>
      </c>
    </row>
    <row r="29" spans="2:11" ht="17" thickTop="1" thickBot="1">
      <c r="B29" s="37" t="str">
        <f>'RESILIENCE SURVEY'!B40</f>
        <v>Improvement of natural disaster risks</v>
      </c>
      <c r="D29" s="154">
        <f>'RESILIENCE SURVEY'!G40</f>
        <v>0</v>
      </c>
      <c r="E29" s="115"/>
      <c r="F29" s="174">
        <f>'RESILIENCE SURVEY'!P40</f>
        <v>0</v>
      </c>
      <c r="G29" s="115"/>
      <c r="H29" s="115" t="str">
        <f>IFERROR('RESILIENCE SURVEY'!H40*'RESILIENCE SURVEY'!Q40,"")</f>
        <v/>
      </c>
      <c r="I29" s="115" t="str">
        <f>IF(H29&lt;0.1,"N/A",IF(H29&lt;2.1,"Very Low",IF(H29&lt;4.1,"Low",IF(H29&lt;9.1,"High",IF(H29&lt;16.1,"Very High",IF(H29="",""))))))</f>
        <v/>
      </c>
      <c r="J29" s="214">
        <f>'RESILIENCE SURVEY'!U40</f>
        <v>0</v>
      </c>
      <c r="K29" s="207"/>
    </row>
    <row r="30" spans="2:11" ht="17" thickTop="1" thickBot="1">
      <c r="B30" s="116"/>
      <c r="D30" s="90"/>
      <c r="E30" s="90"/>
      <c r="F30" s="90"/>
      <c r="G30" s="90"/>
      <c r="H30" s="90"/>
      <c r="I30" s="90"/>
      <c r="J30" s="90"/>
      <c r="K30" s="74"/>
    </row>
    <row r="31" spans="2:11" ht="30" thickTop="1" thickBot="1">
      <c r="B31" s="42" t="s">
        <v>25</v>
      </c>
      <c r="D31" s="108" t="e">
        <f>IF(E31&lt;0.1,"N/A",IF(E31&lt;1.1,"Very Low",IF(E31&lt;2.1,"Low",IF(E31&lt;3.1,"High",IF(E31&lt;4.1,"Very High")))))</f>
        <v>#DIV/0!</v>
      </c>
      <c r="E31" s="109" t="e">
        <f>AVERAGE(E32,E37)</f>
        <v>#DIV/0!</v>
      </c>
      <c r="F31" s="109" t="e">
        <f>IF(G31&lt;0.1,"N/A",IF(G31&lt;1.1,"Very Low",IF(G31&lt;2.1,"Low",IF(G31&lt;3.1,"High",IF(G31&lt;4.1,"Very High")))))</f>
        <v>#DIV/0!</v>
      </c>
      <c r="G31" s="109" t="e">
        <f>AVERAGE(G32,G37)</f>
        <v>#DIV/0!</v>
      </c>
      <c r="H31" s="109" t="e">
        <f>AVERAGE(H32,H37)</f>
        <v>#DIV/0!</v>
      </c>
      <c r="I31" s="109" t="e">
        <f t="shared" si="4"/>
        <v>#DIV/0!</v>
      </c>
      <c r="J31" s="222" t="e">
        <f t="shared" ref="J31:J32" si="7">IF(K31&lt;0.1,"",IF(K31&lt;1.1,"Low",IF(K31&lt;2.1,"Moderate",IF(K31&lt;3.1,"Strong"))))</f>
        <v>#DIV/0!</v>
      </c>
      <c r="K31" s="215" t="e">
        <f>AVERAGE(K32,K37)</f>
        <v>#DIV/0!</v>
      </c>
    </row>
    <row r="32" spans="2:11" ht="17" thickTop="1" thickBot="1">
      <c r="B32" s="43" t="s">
        <v>31</v>
      </c>
      <c r="D32" s="110" t="e">
        <f>IF(E32&lt;0.1,"N/A",IF(E32&lt;1.1,"Very Low",IF(E32&lt;2.1,"Low",IF(E32&lt;3.1,"High",IF(E32&lt;4.1,"Very High")))))</f>
        <v>#DIV/0!</v>
      </c>
      <c r="E32" s="111" t="e">
        <f>AVERAGE('RESILIENCE SURVEY'!H47:H50)</f>
        <v>#DIV/0!</v>
      </c>
      <c r="F32" s="111" t="e">
        <f>IF(G32&lt;0.1,"N/A",IF(G32&lt;1.1,"Very Low",IF(G32&lt;2.1,"Low",IF(G32&lt;3.1,"High",IF(G32&lt;4.1,"Very High")))))</f>
        <v>#DIV/0!</v>
      </c>
      <c r="G32" s="111" t="e">
        <f>AVERAGE('RESILIENCE SURVEY'!Q47:Q50)</f>
        <v>#DIV/0!</v>
      </c>
      <c r="H32" s="111" t="e">
        <f>AVERAGE(H33:H36)</f>
        <v>#DIV/0!</v>
      </c>
      <c r="I32" s="111" t="e">
        <f t="shared" si="4"/>
        <v>#DIV/0!</v>
      </c>
      <c r="J32" s="223" t="e">
        <f t="shared" si="7"/>
        <v>#DIV/0!</v>
      </c>
      <c r="K32" s="216" t="e">
        <f>AVERAGE('RESILIENCE SURVEY'!V47:V50)</f>
        <v>#DIV/0!</v>
      </c>
    </row>
    <row r="33" spans="2:11" ht="16" thickTop="1">
      <c r="B33" s="45" t="str">
        <f>'RESILIENCE SURVEY'!B47</f>
        <v>Improvement of political terror</v>
      </c>
      <c r="D33" s="155">
        <f>'RESILIENCE SURVEY'!G47</f>
        <v>0</v>
      </c>
      <c r="E33" s="107"/>
      <c r="F33" s="175">
        <f>'RESILIENCE SURVEY'!P47</f>
        <v>0</v>
      </c>
      <c r="G33" s="107"/>
      <c r="H33" s="107" t="str">
        <f>IFERROR('RESILIENCE SURVEY'!H47*'RESILIENCE SURVEY'!Q47,"")</f>
        <v/>
      </c>
      <c r="I33" s="107" t="str">
        <f>IF(H33&lt;0.1,"N/A",IF(H33&lt;2.1,"Very Low",IF(H33&lt;4.1,"Low",IF(H33&lt;9.1,"High",IF(H33&lt;16.1,"Very High",IF(H33="",""))))))</f>
        <v/>
      </c>
      <c r="J33" s="224">
        <f>'RESILIENCE SURVEY'!U47</f>
        <v>0</v>
      </c>
      <c r="K33" s="217"/>
    </row>
    <row r="34" spans="2:11">
      <c r="B34" s="45" t="str">
        <f>'RESILIENCE SURVEY'!B48</f>
        <v>Improvement of voice and accountability</v>
      </c>
      <c r="D34" s="156">
        <f>'RESILIENCE SURVEY'!G48</f>
        <v>0</v>
      </c>
      <c r="E34" s="105"/>
      <c r="F34" s="176">
        <f>'RESILIENCE SURVEY'!P48</f>
        <v>0</v>
      </c>
      <c r="G34" s="105"/>
      <c r="H34" s="107" t="str">
        <f>IFERROR('RESILIENCE SURVEY'!H48*'RESILIENCE SURVEY'!Q48,"")</f>
        <v/>
      </c>
      <c r="I34" s="107" t="str">
        <f t="shared" ref="I34:I36" si="8">IF(H34&lt;0.1,"N/A",IF(H34&lt;2.1,"Very Low",IF(H34&lt;4.1,"Low",IF(H34&lt;9.1,"High",IF(H34&lt;16.1,"Very High",IF(H34="",""))))))</f>
        <v/>
      </c>
      <c r="J34" s="225">
        <f>'RESILIENCE SURVEY'!U48</f>
        <v>0</v>
      </c>
      <c r="K34" s="218"/>
    </row>
    <row r="35" spans="2:11">
      <c r="B35" s="45" t="str">
        <f>'RESILIENCE SURVEY'!B49</f>
        <v xml:space="preserve">Improvement of judicial control </v>
      </c>
      <c r="D35" s="156">
        <f>'RESILIENCE SURVEY'!G49</f>
        <v>0</v>
      </c>
      <c r="E35" s="105"/>
      <c r="F35" s="176">
        <f>'RESILIENCE SURVEY'!P49</f>
        <v>0</v>
      </c>
      <c r="G35" s="105"/>
      <c r="H35" s="107" t="str">
        <f>IFERROR('RESILIENCE SURVEY'!H49*'RESILIENCE SURVEY'!Q49,"")</f>
        <v/>
      </c>
      <c r="I35" s="107" t="str">
        <f t="shared" si="8"/>
        <v/>
      </c>
      <c r="J35" s="225">
        <f>'RESILIENCE SURVEY'!U49</f>
        <v>0</v>
      </c>
      <c r="K35" s="218"/>
    </row>
    <row r="36" spans="2:11" ht="16" thickBot="1">
      <c r="B36" s="45" t="str">
        <f>'RESILIENCE SURVEY'!B50</f>
        <v xml:space="preserve">Improvement of legislative control  </v>
      </c>
      <c r="D36" s="157">
        <f>'RESILIENCE SURVEY'!G50</f>
        <v>0</v>
      </c>
      <c r="E36" s="112"/>
      <c r="F36" s="177">
        <f>'RESILIENCE SURVEY'!P50</f>
        <v>0</v>
      </c>
      <c r="G36" s="112"/>
      <c r="H36" s="107" t="str">
        <f>IFERROR('RESILIENCE SURVEY'!H50*'RESILIENCE SURVEY'!Q50,"")</f>
        <v/>
      </c>
      <c r="I36" s="107" t="str">
        <f t="shared" si="8"/>
        <v/>
      </c>
      <c r="J36" s="226">
        <f>'RESILIENCE SURVEY'!U50</f>
        <v>0</v>
      </c>
      <c r="K36" s="219"/>
    </row>
    <row r="37" spans="2:11" ht="17" thickTop="1" thickBot="1">
      <c r="B37" s="43" t="s">
        <v>30</v>
      </c>
      <c r="D37" s="113" t="e">
        <f>IF(E37&lt;0.1,"N/A",IF(E37&lt;1.1,"Very Low",IF(E37&lt;2.1,"Low",IF(E37&lt;3.1,"High",IF(E37&lt;4.1,"Very High")))))</f>
        <v>#DIV/0!</v>
      </c>
      <c r="E37" s="114" t="e">
        <f>AVERAGE('RESILIENCE SURVEY'!H55:H56)</f>
        <v>#DIV/0!</v>
      </c>
      <c r="F37" s="114" t="e">
        <f>IF(G37&lt;0.1,"N/A",IF(G37&lt;1.1,"Very Low",IF(G37&lt;2.1,"Low",IF(G37&lt;3.1,"High",IF(G37&lt;4.1,"Very High")))))</f>
        <v>#DIV/0!</v>
      </c>
      <c r="G37" s="114" t="e">
        <f>AVERAGE('RESILIENCE SURVEY'!Q55:Q56)</f>
        <v>#DIV/0!</v>
      </c>
      <c r="H37" s="114" t="e">
        <f>AVERAGE(H38:H39)</f>
        <v>#DIV/0!</v>
      </c>
      <c r="I37" s="114" t="e">
        <f t="shared" si="4"/>
        <v>#DIV/0!</v>
      </c>
      <c r="J37" s="227" t="e">
        <f>IF(K37&lt;0.1,"",IF(K37&lt;1.1,"Low",IF(K37&lt;2.1,"Moderate",IF(K37&lt;3.1,"Strong"))))</f>
        <v>#DIV/0!</v>
      </c>
      <c r="K37" s="220" t="e">
        <f>AVERAGE('RESILIENCE SURVEY'!V55:V56)</f>
        <v>#DIV/0!</v>
      </c>
    </row>
    <row r="38" spans="2:11" ht="16" thickTop="1">
      <c r="B38" s="45" t="str">
        <f>'RESILIENCE SURVEY'!B55</f>
        <v>Improvement of regime persistence</v>
      </c>
      <c r="D38" s="155">
        <f>'RESILIENCE SURVEY'!G55</f>
        <v>0</v>
      </c>
      <c r="E38" s="107"/>
      <c r="F38" s="175">
        <f>'RESILIENCE SURVEY'!P55</f>
        <v>0</v>
      </c>
      <c r="G38" s="107"/>
      <c r="H38" s="107" t="str">
        <f>IFERROR('RESILIENCE SURVEY'!H55*'RESILIENCE SURVEY'!Q55,"")</f>
        <v/>
      </c>
      <c r="I38" s="107" t="str">
        <f>IF(H38&lt;0.1,"N/A",IF(H38&lt;2.1,"Very Low",IF(H38&lt;4.1,"Low",IF(H38&lt;9.1,"High",IF(H38&lt;16.1,"Very High",IF(H38="",""))))))</f>
        <v/>
      </c>
      <c r="J38" s="224">
        <f>'RESILIENCE SURVEY'!U55</f>
        <v>0</v>
      </c>
      <c r="K38" s="217"/>
    </row>
    <row r="39" spans="2:11" ht="16" thickBot="1">
      <c r="B39" s="45" t="str">
        <f>'RESILIENCE SURVEY'!B56</f>
        <v>Improvement of state legitimacy</v>
      </c>
      <c r="D39" s="158">
        <f>'RESILIENCE SURVEY'!G56</f>
        <v>0</v>
      </c>
      <c r="E39" s="106"/>
      <c r="F39" s="178">
        <f>'RESILIENCE SURVEY'!P56</f>
        <v>0</v>
      </c>
      <c r="G39" s="106"/>
      <c r="H39" s="106" t="str">
        <f>IFERROR('RESILIENCE SURVEY'!H56*'RESILIENCE SURVEY'!Q56,"")</f>
        <v/>
      </c>
      <c r="I39" s="106" t="str">
        <f>IF(H39&lt;0.1,"N/A",IF(H39&lt;2.1,"Very Low",IF(H39&lt;4.1,"Low",IF(H39&lt;9.1,"High",IF(H39&lt;16.1,"Very High",IF(H39="",""))))))</f>
        <v/>
      </c>
      <c r="J39" s="228">
        <f>'RESILIENCE SURVEY'!U56</f>
        <v>0</v>
      </c>
      <c r="K39" s="221"/>
    </row>
    <row r="40" spans="2:11" ht="17" thickTop="1" thickBot="1">
      <c r="B40" s="116"/>
      <c r="D40" s="90"/>
      <c r="E40" s="90"/>
      <c r="F40" s="90"/>
      <c r="G40" s="90"/>
      <c r="H40" s="90"/>
      <c r="I40" s="90"/>
      <c r="J40" s="90"/>
      <c r="K40" s="74"/>
    </row>
    <row r="41" spans="2:11" ht="30" thickTop="1" thickBot="1">
      <c r="B41" s="51" t="s">
        <v>34</v>
      </c>
      <c r="D41" s="130" t="e">
        <f>IF(E41&lt;0.1,"N/A",IF(E41&lt;1.1,"Very Low",IF(E41&lt;2.1,"Low",IF(E41&lt;3.1,"High",IF(E41&lt;4.1,"Very High")))))</f>
        <v>#DIV/0!</v>
      </c>
      <c r="E41" s="131" t="e">
        <f>AVERAGE(E42,E47)</f>
        <v>#DIV/0!</v>
      </c>
      <c r="F41" s="131" t="e">
        <f>IF(G41&lt;0.1,"N/A",IF(G41&lt;1.1,"Very Low",IF(G41&lt;2.1,"Low",IF(G41&lt;3.1,"High",IF(G41&lt;4.1,"Very High")))))</f>
        <v>#DIV/0!</v>
      </c>
      <c r="G41" s="131" t="e">
        <f>AVERAGE(G42,G47)</f>
        <v>#DIV/0!</v>
      </c>
      <c r="H41" s="131" t="e">
        <f>AVERAGE(H42,H47)</f>
        <v>#DIV/0!</v>
      </c>
      <c r="I41" s="131" t="e">
        <f t="shared" si="4"/>
        <v>#DIV/0!</v>
      </c>
      <c r="J41" s="236" t="e">
        <f t="shared" ref="J41:J42" si="9">IF(K41&lt;0.1,"",IF(K41&lt;1.1,"Low",IF(K41&lt;2.1,"Moderate",IF(K41&lt;3.1,"Strong"))))</f>
        <v>#DIV/0!</v>
      </c>
      <c r="K41" s="229" t="e">
        <f>AVERAGE(K42,K47)</f>
        <v>#DIV/0!</v>
      </c>
    </row>
    <row r="42" spans="2:11" ht="17" thickTop="1" thickBot="1">
      <c r="B42" s="52" t="s">
        <v>49</v>
      </c>
      <c r="D42" s="132" t="e">
        <f>IF(E42&lt;0.1,"N/A",IF(E42&lt;1.1,"Very Low",IF(E42&lt;2.1,"Low",IF(E42&lt;3.1,"High",IF(E42&lt;4.1,"Very High")))))</f>
        <v>#DIV/0!</v>
      </c>
      <c r="E42" s="133" t="e">
        <f>AVERAGE('RESILIENCE SURVEY'!H63:H66)</f>
        <v>#DIV/0!</v>
      </c>
      <c r="F42" s="133" t="e">
        <f>IF(G42&lt;0.1,"N/A",IF(G42&lt;1.1,"Very Low",IF(G42&lt;2.1,"Low",IF(G42&lt;3.1,"High",IF(G42&lt;4.1,"Very High")))))</f>
        <v>#DIV/0!</v>
      </c>
      <c r="G42" s="133" t="e">
        <f>AVERAGE('RESILIENCE SURVEY'!Q63:Q66)</f>
        <v>#DIV/0!</v>
      </c>
      <c r="H42" s="133" t="e">
        <f>AVERAGE(H43:H46)</f>
        <v>#DIV/0!</v>
      </c>
      <c r="I42" s="133" t="e">
        <f t="shared" si="4"/>
        <v>#DIV/0!</v>
      </c>
      <c r="J42" s="237" t="e">
        <f t="shared" si="9"/>
        <v>#DIV/0!</v>
      </c>
      <c r="K42" s="230" t="e">
        <f>AVERAGE('RESILIENCE SURVEY'!V63:V66)</f>
        <v>#DIV/0!</v>
      </c>
    </row>
    <row r="43" spans="2:11" ht="16" thickTop="1">
      <c r="B43" s="53" t="str">
        <f>'RESILIENCE SURVEY'!B63</f>
        <v>Improvement of state control over territory</v>
      </c>
      <c r="D43" s="159">
        <f>'RESILIENCE SURVEY'!G63</f>
        <v>0</v>
      </c>
      <c r="E43" s="129"/>
      <c r="F43" s="179">
        <f>'RESILIENCE SURVEY'!P63</f>
        <v>0</v>
      </c>
      <c r="G43" s="129"/>
      <c r="H43" s="129" t="str">
        <f>IFERROR('RESILIENCE SURVEY'!H63*'RESILIENCE SURVEY'!Q63,"")</f>
        <v/>
      </c>
      <c r="I43" s="129" t="str">
        <f>IF(H43&lt;0.1,"N/A",IF(H43&lt;2.1,"Very Low",IF(H43&lt;4.1,"Low",IF(H43&lt;9.1,"High",IF(H43&lt;16.1,"Very High",IF(H43="",""))))))</f>
        <v/>
      </c>
      <c r="J43" s="238">
        <f>'RESILIENCE SURVEY'!U63</f>
        <v>0</v>
      </c>
      <c r="K43" s="231"/>
    </row>
    <row r="44" spans="2:11">
      <c r="B44" s="53" t="str">
        <f>'RESILIENCE SURVEY'!B64</f>
        <v>Improvement of security apparatus</v>
      </c>
      <c r="D44" s="160">
        <f>'RESILIENCE SURVEY'!G64</f>
        <v>0</v>
      </c>
      <c r="E44" s="127"/>
      <c r="F44" s="180">
        <f>'RESILIENCE SURVEY'!P64</f>
        <v>0</v>
      </c>
      <c r="G44" s="127"/>
      <c r="H44" s="129" t="str">
        <f>IFERROR('RESILIENCE SURVEY'!H64*'RESILIENCE SURVEY'!Q64,"")</f>
        <v/>
      </c>
      <c r="I44" s="129" t="str">
        <f t="shared" ref="I44:I46" si="10">IF(H44&lt;0.1,"N/A",IF(H44&lt;2.1,"Very Low",IF(H44&lt;4.1,"Low",IF(H44&lt;9.1,"High",IF(H44&lt;16.1,"Very High",IF(H44="",""))))))</f>
        <v/>
      </c>
      <c r="J44" s="239">
        <f>'RESILIENCE SURVEY'!U64</f>
        <v>0</v>
      </c>
      <c r="K44" s="232"/>
    </row>
    <row r="45" spans="2:11">
      <c r="B45" s="53" t="str">
        <f>'RESILIENCE SURVEY'!B65</f>
        <v>Improvement of presence of armed groups</v>
      </c>
      <c r="D45" s="160">
        <f>'RESILIENCE SURVEY'!G65</f>
        <v>0</v>
      </c>
      <c r="E45" s="127"/>
      <c r="F45" s="180">
        <f>'RESILIENCE SURVEY'!P65</f>
        <v>0</v>
      </c>
      <c r="G45" s="127"/>
      <c r="H45" s="129" t="str">
        <f>IFERROR('RESILIENCE SURVEY'!H65*'RESILIENCE SURVEY'!Q65,"")</f>
        <v/>
      </c>
      <c r="I45" s="129" t="str">
        <f t="shared" si="10"/>
        <v/>
      </c>
      <c r="J45" s="239">
        <f>'RESILIENCE SURVEY'!U65</f>
        <v>0</v>
      </c>
      <c r="K45" s="232"/>
    </row>
    <row r="46" spans="2:11" ht="16" thickBot="1">
      <c r="B46" s="53" t="str">
        <f>'RESILIENCE SURVEY'!B66</f>
        <v>Improvement of Rule of Law</v>
      </c>
      <c r="D46" s="161">
        <f>'RESILIENCE SURVEY'!G66</f>
        <v>0</v>
      </c>
      <c r="E46" s="134"/>
      <c r="F46" s="181">
        <f>'RESILIENCE SURVEY'!P66</f>
        <v>0</v>
      </c>
      <c r="G46" s="134"/>
      <c r="H46" s="129" t="str">
        <f>IFERROR('RESILIENCE SURVEY'!H66*'RESILIENCE SURVEY'!Q66,"")</f>
        <v/>
      </c>
      <c r="I46" s="129" t="str">
        <f t="shared" si="10"/>
        <v/>
      </c>
      <c r="J46" s="240">
        <f>'RESILIENCE SURVEY'!U66</f>
        <v>0</v>
      </c>
      <c r="K46" s="233"/>
    </row>
    <row r="47" spans="2:11" ht="32" thickTop="1" thickBot="1">
      <c r="B47" s="52" t="s">
        <v>39</v>
      </c>
      <c r="D47" s="135" t="e">
        <f>IF(E47&lt;0.1,"N/A",IF(E47&lt;1.1,"Very Low",IF(E47&lt;2.1,"Low",IF(E47&lt;3.1,"High",IF(E47&lt;4.1,"Very High")))))</f>
        <v>#DIV/0!</v>
      </c>
      <c r="E47" s="136" t="e">
        <f>AVERAGE('RESILIENCE SURVEY'!H71:H74)</f>
        <v>#DIV/0!</v>
      </c>
      <c r="F47" s="136" t="e">
        <f>IF(G47&lt;0.1,"N/A",IF(G47&lt;1.1,"Very Low",IF(G47&lt;2.1,"Low",IF(G47&lt;3.1,"High",IF(G47&lt;4.1,"Very High")))))</f>
        <v>#DIV/0!</v>
      </c>
      <c r="G47" s="136" t="e">
        <f>AVERAGE('RESILIENCE SURVEY'!Q71:Q74)</f>
        <v>#DIV/0!</v>
      </c>
      <c r="H47" s="136" t="e">
        <f>AVERAGE(H48:H51)</f>
        <v>#DIV/0!</v>
      </c>
      <c r="I47" s="136" t="e">
        <f t="shared" si="4"/>
        <v>#DIV/0!</v>
      </c>
      <c r="J47" s="241" t="e">
        <f>IF(K47&lt;0.1,"",IF(K47&lt;1.1,"Low",IF(K47&lt;2.1,"Moderate",IF(K47&lt;3.1,"Strong"))))</f>
        <v>#DIV/0!</v>
      </c>
      <c r="K47" s="234" t="e">
        <f>AVERAGE('RESILIENCE SURVEY'!V71:V74)</f>
        <v>#DIV/0!</v>
      </c>
    </row>
    <row r="48" spans="2:11" ht="16" thickTop="1">
      <c r="B48" s="53" t="str">
        <f>'RESILIENCE SURVEY'!B71</f>
        <v>Improvement of violent criminal activity</v>
      </c>
      <c r="D48" s="159">
        <f>'RESILIENCE SURVEY'!G71</f>
        <v>0</v>
      </c>
      <c r="E48" s="129"/>
      <c r="F48" s="179">
        <f>'RESILIENCE SURVEY'!P71</f>
        <v>0</v>
      </c>
      <c r="G48" s="129"/>
      <c r="H48" s="129" t="str">
        <f>IFERROR('RESILIENCE SURVEY'!H71*'RESILIENCE SURVEY'!Q71,"")</f>
        <v/>
      </c>
      <c r="I48" s="129" t="str">
        <f>IF(H48&lt;0.1,"N/A",IF(H48&lt;2.1,"Very Low",IF(H48&lt;4.1,"Low",IF(H48&lt;9.1,"High",IF(H48&lt;16.1,"Very High",IF(H48="",""))))))</f>
        <v/>
      </c>
      <c r="J48" s="238">
        <f>'RESILIENCE SURVEY'!U71</f>
        <v>0</v>
      </c>
      <c r="K48" s="231"/>
    </row>
    <row r="49" spans="1:11">
      <c r="B49" s="53" t="str">
        <f>'RESILIENCE SURVEY'!B72</f>
        <v>Improvement of interpersonal and social violence</v>
      </c>
      <c r="D49" s="160">
        <f>'RESILIENCE SURVEY'!G72</f>
        <v>0</v>
      </c>
      <c r="E49" s="127"/>
      <c r="F49" s="180">
        <f>'RESILIENCE SURVEY'!P72</f>
        <v>0</v>
      </c>
      <c r="G49" s="127"/>
      <c r="H49" s="129" t="str">
        <f>IFERROR('RESILIENCE SURVEY'!H72*'RESILIENCE SURVEY'!Q72,"")</f>
        <v/>
      </c>
      <c r="I49" s="129" t="str">
        <f t="shared" ref="I49:I51" si="11">IF(H49&lt;0.1,"N/A",IF(H49&lt;2.1,"Very Low",IF(H49&lt;4.1,"Low",IF(H49&lt;9.1,"High",IF(H49&lt;16.1,"Very High",IF(H49="",""))))))</f>
        <v/>
      </c>
      <c r="J49" s="239">
        <f>'RESILIENCE SURVEY'!U72</f>
        <v>0</v>
      </c>
      <c r="K49" s="232"/>
    </row>
    <row r="50" spans="1:11">
      <c r="B50" s="53" t="str">
        <f>'RESILIENCE SURVEY'!B73</f>
        <v>Improvement of conflict risks</v>
      </c>
      <c r="D50" s="160">
        <f>'RESILIENCE SURVEY'!G73</f>
        <v>0</v>
      </c>
      <c r="E50" s="127"/>
      <c r="F50" s="180">
        <f>'RESILIENCE SURVEY'!P73</f>
        <v>0</v>
      </c>
      <c r="G50" s="127"/>
      <c r="H50" s="129" t="str">
        <f>IFERROR('RESILIENCE SURVEY'!H73*'RESILIENCE SURVEY'!Q73,"")</f>
        <v/>
      </c>
      <c r="I50" s="129" t="str">
        <f t="shared" si="11"/>
        <v/>
      </c>
      <c r="J50" s="239">
        <f>'RESILIENCE SURVEY'!U73</f>
        <v>0</v>
      </c>
      <c r="K50" s="232"/>
    </row>
    <row r="51" spans="1:11" ht="16" thickBot="1">
      <c r="B51" s="53" t="str">
        <f>'RESILIENCE SURVEY'!B74</f>
        <v>Improvement of terrorism</v>
      </c>
      <c r="D51" s="162">
        <f>'RESILIENCE SURVEY'!G74</f>
        <v>0</v>
      </c>
      <c r="E51" s="128"/>
      <c r="F51" s="182">
        <f>'RESILIENCE SURVEY'!P74</f>
        <v>0</v>
      </c>
      <c r="G51" s="128"/>
      <c r="H51" s="128" t="str">
        <f>IFERROR('RESILIENCE SURVEY'!H74*'RESILIENCE SURVEY'!Q74,"")</f>
        <v/>
      </c>
      <c r="I51" s="128" t="str">
        <f t="shared" si="11"/>
        <v/>
      </c>
      <c r="J51" s="242">
        <f>'RESILIENCE SURVEY'!U74</f>
        <v>0</v>
      </c>
      <c r="K51" s="235"/>
    </row>
    <row r="52" spans="1:11" ht="17" thickTop="1" thickBot="1">
      <c r="B52" s="116"/>
      <c r="D52" s="90"/>
      <c r="E52" s="90"/>
      <c r="F52" s="90"/>
      <c r="G52" s="90"/>
      <c r="H52" s="90"/>
      <c r="I52" s="90"/>
      <c r="J52" s="90"/>
    </row>
    <row r="53" spans="1:11" ht="30" thickTop="1" thickBot="1">
      <c r="B53" s="61" t="s">
        <v>48</v>
      </c>
      <c r="D53" s="140" t="e">
        <f>IF(E53&lt;0.1,"N/A",IF(E53&lt;1.1,"Very Low",IF(E53&lt;2.1,"Low",IF(E53&lt;3.1,"High",IF(E53&lt;4.1,"Very High")))))</f>
        <v>#DIV/0!</v>
      </c>
      <c r="E53" s="141" t="e">
        <f>AVERAGE(E54,E59)</f>
        <v>#DIV/0!</v>
      </c>
      <c r="F53" s="141" t="e">
        <f>IF(G53&lt;0.1,"N/A",IF(G53&lt;1.1,"Very Low",IF(G53&lt;2.1,"Low",IF(G53&lt;3.1,"High",IF(G53&lt;4.1,"Very High")))))</f>
        <v>#DIV/0!</v>
      </c>
      <c r="G53" s="141" t="e">
        <f>AVERAGE(G54,G59)</f>
        <v>#DIV/0!</v>
      </c>
      <c r="H53" s="141" t="e">
        <f>AVERAGE(H54,H59)</f>
        <v>#DIV/0!</v>
      </c>
      <c r="I53" s="141" t="e">
        <f t="shared" si="4"/>
        <v>#DIV/0!</v>
      </c>
      <c r="J53" s="250" t="e">
        <f t="shared" ref="J53:J54" si="12">IF(K53&lt;0.1,"",IF(K53&lt;1.1,"Low",IF(K53&lt;2.1,"Moderate",IF(K53&lt;3.1,"Strong"))))</f>
        <v>#DIV/0!</v>
      </c>
      <c r="K53" s="243" t="e">
        <f>AVERAGE(K54,K59)</f>
        <v>#DIV/0!</v>
      </c>
    </row>
    <row r="54" spans="1:11" ht="17" thickTop="1" thickBot="1">
      <c r="B54" s="62" t="s">
        <v>99</v>
      </c>
      <c r="D54" s="142" t="e">
        <f>IF(E54&lt;0.1,"N/A",IF(E54&lt;1.1,"Very Low",IF(E54&lt;2.1,"Low",IF(E54&lt;3.1,"High",IF(E54&lt;4.1,"Very High")))))</f>
        <v>#DIV/0!</v>
      </c>
      <c r="E54" s="143" t="e">
        <f>AVERAGE('RESILIENCE SURVEY'!H81:H84)</f>
        <v>#DIV/0!</v>
      </c>
      <c r="F54" s="143" t="e">
        <f>IF(G54&lt;0.1,"N/A",IF(G54&lt;1.1,"Very Low",IF(G54&lt;2.1,"Low",IF(G54&lt;3.1,"High",IF(G54&lt;4.1,"Very High")))))</f>
        <v>#DIV/0!</v>
      </c>
      <c r="G54" s="143" t="e">
        <f>AVERAGE('RESILIENCE SURVEY'!Q81:Q84)</f>
        <v>#DIV/0!</v>
      </c>
      <c r="H54" s="143" t="e">
        <f>AVERAGE(H55:H58)</f>
        <v>#DIV/0!</v>
      </c>
      <c r="I54" s="143" t="e">
        <f t="shared" si="4"/>
        <v>#DIV/0!</v>
      </c>
      <c r="J54" s="251" t="e">
        <f t="shared" si="12"/>
        <v>#DIV/0!</v>
      </c>
      <c r="K54" s="244" t="e">
        <f>AVERAGE('RESILIENCE SURVEY'!V81:V84)</f>
        <v>#DIV/0!</v>
      </c>
    </row>
    <row r="55" spans="1:11" ht="16" thickTop="1">
      <c r="B55" s="63" t="str">
        <f>'RESILIENCE SURVEY'!B81</f>
        <v>Improvement of voice and accountability</v>
      </c>
      <c r="D55" s="163">
        <f>'RESILIENCE SURVEY'!G81</f>
        <v>0</v>
      </c>
      <c r="E55" s="139"/>
      <c r="F55" s="183">
        <f>'RESILIENCE SURVEY'!P81</f>
        <v>0</v>
      </c>
      <c r="G55" s="139"/>
      <c r="H55" s="139" t="str">
        <f>IFERROR('RESILIENCE SURVEY'!H81*'RESILIENCE SURVEY'!Q81,"")</f>
        <v/>
      </c>
      <c r="I55" s="139" t="str">
        <f>IF(H55&lt;0.1,"N/A",IF(H55&lt;2.1,"Very Low",IF(H55&lt;4.1,"Low",IF(H55&lt;9.1,"High",IF(H55&lt;16.1,"Very High",IF(H55="",""))))))</f>
        <v/>
      </c>
      <c r="J55" s="252">
        <f>'RESILIENCE SURVEY'!U81</f>
        <v>0</v>
      </c>
      <c r="K55" s="245"/>
    </row>
    <row r="56" spans="1:11">
      <c r="B56" s="63" t="str">
        <f>'RESILIENCE SURVEY'!B82</f>
        <v>Improvement of access to justice</v>
      </c>
      <c r="D56" s="164">
        <f>'RESILIENCE SURVEY'!G82</f>
        <v>0</v>
      </c>
      <c r="E56" s="137"/>
      <c r="F56" s="184">
        <f>'RESILIENCE SURVEY'!P82</f>
        <v>0</v>
      </c>
      <c r="G56" s="137"/>
      <c r="H56" s="139" t="str">
        <f>IFERROR('RESILIENCE SURVEY'!H82*'RESILIENCE SURVEY'!Q82,"")</f>
        <v/>
      </c>
      <c r="I56" s="139" t="str">
        <f t="shared" ref="I56:I58" si="13">IF(H56&lt;0.1,"N/A",IF(H56&lt;2.1,"Very Low",IF(H56&lt;4.1,"Low",IF(H56&lt;9.1,"High",IF(H56&lt;16.1,"Very High",IF(H56="",""))))))</f>
        <v/>
      </c>
      <c r="J56" s="253">
        <f>'RESILIENCE SURVEY'!U82</f>
        <v>0</v>
      </c>
      <c r="K56" s="246"/>
    </row>
    <row r="57" spans="1:11">
      <c r="B57" s="63" t="str">
        <f>'RESILIENCE SURVEY'!B83</f>
        <v>Improvement of horizontal inequality</v>
      </c>
      <c r="D57" s="164">
        <f>'RESILIENCE SURVEY'!G83</f>
        <v>0</v>
      </c>
      <c r="E57" s="137"/>
      <c r="F57" s="184">
        <f>'RESILIENCE SURVEY'!P83</f>
        <v>0</v>
      </c>
      <c r="G57" s="137"/>
      <c r="H57" s="139" t="str">
        <f>IFERROR('RESILIENCE SURVEY'!H83*'RESILIENCE SURVEY'!Q83,"")</f>
        <v/>
      </c>
      <c r="I57" s="139" t="str">
        <f t="shared" si="13"/>
        <v/>
      </c>
      <c r="J57" s="253">
        <f>'RESILIENCE SURVEY'!U83</f>
        <v>0</v>
      </c>
      <c r="K57" s="246"/>
    </row>
    <row r="58" spans="1:11" ht="16" thickBot="1">
      <c r="B58" s="63" t="str">
        <f>'RESILIENCE SURVEY'!B84</f>
        <v>Improvement of an inclusive civil society</v>
      </c>
      <c r="D58" s="165">
        <f>'RESILIENCE SURVEY'!G84</f>
        <v>0</v>
      </c>
      <c r="E58" s="144"/>
      <c r="F58" s="185">
        <f>'RESILIENCE SURVEY'!P84</f>
        <v>0</v>
      </c>
      <c r="G58" s="144"/>
      <c r="H58" s="139" t="str">
        <f>IFERROR('RESILIENCE SURVEY'!H84*'RESILIENCE SURVEY'!Q84,"")</f>
        <v/>
      </c>
      <c r="I58" s="139" t="str">
        <f t="shared" si="13"/>
        <v/>
      </c>
      <c r="J58" s="254">
        <f>'RESILIENCE SURVEY'!U84</f>
        <v>0</v>
      </c>
      <c r="K58" s="247"/>
    </row>
    <row r="59" spans="1:11" ht="17" thickTop="1" thickBot="1">
      <c r="B59" s="67" t="s">
        <v>100</v>
      </c>
      <c r="D59" s="145" t="e">
        <f>IF(E59&lt;0.1,"N/A",IF(E59&lt;1.1,"Very Low",IF(E59&lt;2.1,"Low",IF(E59&lt;3.1,"High",IF(E59&lt;4.1,"Very High")))))</f>
        <v>#DIV/0!</v>
      </c>
      <c r="E59" s="146" t="e">
        <f>AVERAGE('RESILIENCE SURVEY'!H89:H90)</f>
        <v>#DIV/0!</v>
      </c>
      <c r="F59" s="146" t="e">
        <f>IF(G59&lt;0.1,"N/A",IF(G59&lt;1.1,"Very Low",IF(G59&lt;2.1,"Low",IF(G59&lt;3.1,"High",IF(G59&lt;4.1,"Very High")))))</f>
        <v>#DIV/0!</v>
      </c>
      <c r="G59" s="146" t="e">
        <f>AVERAGE('RESILIENCE SURVEY'!Q89:Q90)</f>
        <v>#DIV/0!</v>
      </c>
      <c r="H59" s="146" t="e">
        <f>AVERAGE(H60:H61)</f>
        <v>#DIV/0!</v>
      </c>
      <c r="I59" s="146" t="e">
        <f t="shared" si="4"/>
        <v>#DIV/0!</v>
      </c>
      <c r="J59" s="255" t="e">
        <f>IF(K59&lt;0.1,"",IF(K59&lt;1.1,"Low",IF(K59&lt;2.1,"Moderate",IF(K59&lt;3.1,"Strong"))))</f>
        <v>#DIV/0!</v>
      </c>
      <c r="K59" s="248" t="e">
        <f>AVERAGE('RESILIENCE SURVEY'!V89:V90)</f>
        <v>#DIV/0!</v>
      </c>
    </row>
    <row r="60" spans="1:11" ht="16" customHeight="1" thickTop="1">
      <c r="B60" s="64" t="str">
        <f>'RESILIENCE SURVEY'!B89</f>
        <v>Improvement of vertical inequality_x000D_</v>
      </c>
      <c r="D60" s="163">
        <f>'RESILIENCE SURVEY'!G89</f>
        <v>0</v>
      </c>
      <c r="E60" s="139"/>
      <c r="F60" s="183">
        <f>'RESILIENCE SURVEY'!P89</f>
        <v>0</v>
      </c>
      <c r="G60" s="139"/>
      <c r="H60" s="139" t="str">
        <f>IFERROR('RESILIENCE SURVEY'!H89*'RESILIENCE SURVEY'!Q89,"")</f>
        <v/>
      </c>
      <c r="I60" s="139" t="str">
        <f>IF(H60&lt;0.1,"N/A",IF(H60&lt;2.1,"Very Low",IF(H60&lt;4.1,"Low",IF(H60&lt;9.1,"High",IF(H60&lt;16.1,"Very High",IF(H60="",""))))))</f>
        <v/>
      </c>
      <c r="J60" s="252">
        <f>'RESILIENCE SURVEY'!U89</f>
        <v>0</v>
      </c>
      <c r="K60" s="245"/>
    </row>
    <row r="61" spans="1:11" ht="16" thickBot="1">
      <c r="B61" s="64" t="str">
        <f>'RESILIENCE SURVEY'!B90</f>
        <v>Improvement of gender inequality</v>
      </c>
      <c r="D61" s="166">
        <f>'RESILIENCE SURVEY'!G90</f>
        <v>0</v>
      </c>
      <c r="E61" s="138"/>
      <c r="F61" s="186">
        <f>'RESILIENCE SURVEY'!P90</f>
        <v>0</v>
      </c>
      <c r="G61" s="138"/>
      <c r="H61" s="138" t="str">
        <f>IFERROR('RESILIENCE SURVEY'!H90*'RESILIENCE SURVEY'!Q90,"")</f>
        <v/>
      </c>
      <c r="I61" s="138" t="str">
        <f>IF(H61&lt;0.1,"N/A",IF(H61&lt;2.1,"Very Low",IF(H61&lt;4.1,"Low",IF(H61&lt;9.1,"High",IF(H61&lt;16.1,"Very High",IF(H61="",""))))))</f>
        <v/>
      </c>
      <c r="J61" s="256">
        <f>'RESILIENCE SURVEY'!U90</f>
        <v>0</v>
      </c>
      <c r="K61" s="249"/>
    </row>
    <row r="62" spans="1:11" ht="16" thickTop="1">
      <c r="A62" s="14"/>
      <c r="B62" s="12"/>
      <c r="C62" s="73"/>
      <c r="D62" s="74"/>
      <c r="E62" s="74"/>
      <c r="F62" s="74"/>
      <c r="G62" s="74"/>
      <c r="H62" s="74"/>
      <c r="I62" s="74"/>
      <c r="J62" s="74"/>
    </row>
  </sheetData>
  <mergeCells count="1">
    <mergeCell ref="B2:B3"/>
  </mergeCells>
  <conditionalFormatting sqref="D5:I61">
    <cfRule type="containsText" dxfId="13" priority="4" operator="containsText" text="Very High">
      <formula>NOT(ISERROR(SEARCH("Very High",D5)))</formula>
    </cfRule>
    <cfRule type="containsText" dxfId="12" priority="5" operator="containsText" text="High">
      <formula>NOT(ISERROR(SEARCH("High",D5)))</formula>
    </cfRule>
    <cfRule type="containsText" dxfId="11" priority="6" operator="containsText" text="Very Low">
      <formula>NOT(ISERROR(SEARCH("Very Low",D5)))</formula>
    </cfRule>
    <cfRule type="containsText" dxfId="10" priority="7" operator="containsText" text="Low">
      <formula>NOT(ISERROR(SEARCH("Low",D5)))</formula>
    </cfRule>
  </conditionalFormatting>
  <conditionalFormatting sqref="J5:J61">
    <cfRule type="containsText" dxfId="9" priority="1" operator="containsText" text="Low">
      <formula>NOT(ISERROR(SEARCH("Low",J5)))</formula>
    </cfRule>
    <cfRule type="containsText" dxfId="8" priority="2" operator="containsText" text="Moderate">
      <formula>NOT(ISERROR(SEARCH("Moderate",J5)))</formula>
    </cfRule>
    <cfRule type="containsText" dxfId="7" priority="3" operator="containsText" text="Strong">
      <formula>NOT(ISERROR(SEARCH("Strong",J5)))</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2:P62"/>
  <sheetViews>
    <sheetView showGridLines="0" topLeftCell="A44" workbookViewId="0">
      <selection activeCell="N6" sqref="N6"/>
    </sheetView>
  </sheetViews>
  <sheetFormatPr baseColWidth="10" defaultRowHeight="15" x14ac:dyDescent="0"/>
  <cols>
    <col min="1" max="1" width="2.33203125" style="1" customWidth="1"/>
    <col min="2" max="2" width="60" style="1" customWidth="1"/>
    <col min="3" max="3" width="2.33203125" style="1" customWidth="1"/>
    <col min="4" max="4" width="0" hidden="1" customWidth="1"/>
    <col min="5" max="5" width="10.83203125" hidden="1" customWidth="1"/>
    <col min="6" max="6" width="0" hidden="1" customWidth="1"/>
    <col min="7" max="8" width="10.83203125" hidden="1" customWidth="1"/>
    <col min="11" max="11" width="10.83203125" hidden="1" customWidth="1"/>
    <col min="12" max="12" width="2.33203125" customWidth="1"/>
    <col min="13" max="13" width="8.5" customWidth="1"/>
    <col min="14" max="14" width="56.1640625" customWidth="1"/>
    <col min="15" max="15" width="2.33203125" customWidth="1"/>
    <col min="16" max="16" width="41.1640625" customWidth="1"/>
  </cols>
  <sheetData>
    <row r="2" spans="1:16">
      <c r="B2" s="352" t="s">
        <v>209</v>
      </c>
      <c r="D2" s="257" t="s">
        <v>0</v>
      </c>
      <c r="E2" s="257"/>
      <c r="F2" s="257" t="s">
        <v>61</v>
      </c>
      <c r="G2" s="257"/>
      <c r="H2" s="257" t="s">
        <v>1</v>
      </c>
      <c r="I2" s="385" t="s">
        <v>210</v>
      </c>
      <c r="J2" s="257" t="s">
        <v>97</v>
      </c>
      <c r="M2" s="299" t="s">
        <v>211</v>
      </c>
      <c r="N2" s="301"/>
      <c r="P2" s="301" t="s">
        <v>115</v>
      </c>
    </row>
    <row r="3" spans="1:16" ht="30">
      <c r="B3" s="353"/>
      <c r="D3" s="258"/>
      <c r="E3" s="258"/>
      <c r="F3" s="258"/>
      <c r="G3" s="258"/>
      <c r="H3" s="258"/>
      <c r="I3" s="386"/>
      <c r="J3" s="258"/>
      <c r="M3" s="308" t="s">
        <v>109</v>
      </c>
      <c r="N3" s="302" t="s">
        <v>114</v>
      </c>
      <c r="P3" s="303" t="s">
        <v>116</v>
      </c>
    </row>
    <row r="4" spans="1:16" ht="14" customHeight="1" thickBot="1">
      <c r="B4" s="259"/>
      <c r="D4" s="258"/>
      <c r="E4" s="258"/>
      <c r="F4" s="258"/>
      <c r="G4" s="258"/>
      <c r="H4" s="258"/>
      <c r="I4" s="304"/>
      <c r="J4" s="304"/>
      <c r="K4" s="305"/>
      <c r="L4" s="305"/>
      <c r="M4" s="306"/>
      <c r="N4" s="307"/>
      <c r="P4" s="300"/>
    </row>
    <row r="5" spans="1:16" ht="30" thickTop="1" thickBot="1">
      <c r="A5" s="3"/>
      <c r="B5" s="5" t="s">
        <v>15</v>
      </c>
      <c r="C5" s="6"/>
      <c r="D5" s="99" t="e">
        <f>IF(E5&lt;0.1,"N/A",IF(E5&lt;1.1,"Very Low",IF(E5&lt;2.1,"Low",IF(E5&lt;3.1,"High",IF(E5&lt;4.1,"Very High")))))</f>
        <v>#DIV/0!</v>
      </c>
      <c r="E5" s="100" t="e">
        <f>AVERAGE(E6,E14)</f>
        <v>#DIV/0!</v>
      </c>
      <c r="F5" s="100" t="e">
        <f>IF(G5&lt;0.1,"N/A",IF(G5&lt;1.1,"Very Low",IF(G5&lt;2.1,"Low",IF(G5&lt;3.1,"High",IF(G5&lt;4.1,"Very High")))))</f>
        <v>#DIV/0!</v>
      </c>
      <c r="G5" s="100" t="e">
        <f>AVERAGE(G6,G14)</f>
        <v>#DIV/0!</v>
      </c>
      <c r="H5" s="260" t="e">
        <f>AVERAGE(H6,H14)</f>
        <v>#DIV/0!</v>
      </c>
      <c r="I5" s="99" t="e">
        <f t="shared" ref="I5" si="0">IF(H5&lt;0.1,"N/A",IF(H5&lt;2.1,"Very Low",IF(H5&lt;4.1,"Low",IF(H5&lt;9.1,"High",IF(H5&lt;16.1,"Very High")))))</f>
        <v>#DIV/0!</v>
      </c>
      <c r="J5" s="194" t="e">
        <f>IF(K5&lt;0.1,"",IF(K5&lt;1.1,"Low",IF(K5&lt;2.1,"Moderate",IF(K5&lt;3.1,"Strong"))))</f>
        <v>#DIV/0!</v>
      </c>
      <c r="K5" s="187" t="e">
        <f>AVERAGE(K6,K14)</f>
        <v>#DIV/0!</v>
      </c>
      <c r="P5" s="354" t="s">
        <v>117</v>
      </c>
    </row>
    <row r="6" spans="1:16" ht="17" thickTop="1" thickBot="1">
      <c r="B6" s="4" t="s">
        <v>16</v>
      </c>
      <c r="D6" s="124" t="e">
        <f>IF(E6&lt;0.1,"N/A",IF(E6&lt;1.1,"Very Low",IF(E6&lt;2.1,"Low",IF(E6&lt;3.1,"High",IF(E6&lt;4.1,"Very High")))))</f>
        <v>#DIV/0!</v>
      </c>
      <c r="E6" s="125" t="e">
        <f>AVERAGE('RESILIENCE SURVEY'!H9:H15)</f>
        <v>#DIV/0!</v>
      </c>
      <c r="F6" s="125" t="e">
        <f>IF(G6&lt;0.1,"N/A",IF(G6&lt;1.1,"Very Low",IF(G6&lt;2.1,"Low",IF(G6&lt;3.1,"High",IF(G6&lt;4.1,"Very High")))))</f>
        <v>#DIV/0!</v>
      </c>
      <c r="G6" s="125" t="e">
        <f>AVERAGE('RESILIENCE SURVEY'!Q9:Q15)</f>
        <v>#DIV/0!</v>
      </c>
      <c r="H6" s="261" t="e">
        <f t="shared" ref="H6" si="1">AVERAGE(H7:H13)</f>
        <v>#DIV/0!</v>
      </c>
      <c r="I6" s="124" t="e">
        <f>IF(H6&lt;0.1,"",IF(H6&lt;2.1,"Very Low",IF(H6&lt;4.1,"Low",IF(H6&lt;9.1,"High",IF(H6&lt;16.1,"Very High")))))</f>
        <v>#DIV/0!</v>
      </c>
      <c r="J6" s="195" t="e">
        <f>IF(K6&lt;0.1,"",IF(K6&lt;1.1,"Low",IF(K6&lt;2.1,"Moderate",IF(K6&lt;3.1,"Strong"))))</f>
        <v>#DIV/0!</v>
      </c>
      <c r="K6" s="188" t="e">
        <f>AVERAGE('RESILIENCE SURVEY'!V9:V15)</f>
        <v>#DIV/0!</v>
      </c>
      <c r="P6" s="355"/>
    </row>
    <row r="7" spans="1:16" ht="16" thickTop="1">
      <c r="B7" s="7" t="str">
        <f>'RESILIENCE SURVEY'!B9</f>
        <v>Improvement of food security</v>
      </c>
      <c r="D7" s="147">
        <f>'RESILIENCE SURVEY'!G9</f>
        <v>0</v>
      </c>
      <c r="E7" s="97"/>
      <c r="F7" s="167">
        <f>'RESILIENCE SURVEY'!P9</f>
        <v>0</v>
      </c>
      <c r="G7" s="97"/>
      <c r="H7" s="262" t="str">
        <f>IFERROR('RESILIENCE SURVEY'!H9*'RESILIENCE SURVEY'!Q9,"")</f>
        <v/>
      </c>
      <c r="I7" s="266" t="str">
        <f>IF(H7&lt;0.1,"",IF(H7&lt;2.1,"Very Low",IF(H7&lt;4.1,"Low",IF(H7&lt;9.1,"High",IF(H7&lt;16.1,"Very High",IF(H7="",""))))))</f>
        <v/>
      </c>
      <c r="J7" s="196">
        <f>'RESILIENCE SURVEY'!U9</f>
        <v>0</v>
      </c>
      <c r="K7" s="189"/>
      <c r="M7" s="309"/>
      <c r="N7" s="310"/>
      <c r="P7" s="355"/>
    </row>
    <row r="8" spans="1:16">
      <c r="B8" s="7" t="str">
        <f>'RESILIENCE SURVEY'!B10</f>
        <v>Improvement of social development</v>
      </c>
      <c r="D8" s="147">
        <f>'RESILIENCE SURVEY'!G10</f>
        <v>0</v>
      </c>
      <c r="E8" s="96"/>
      <c r="F8" s="168">
        <f>'RESILIENCE SURVEY'!P10</f>
        <v>0</v>
      </c>
      <c r="G8" s="96"/>
      <c r="H8" s="262" t="str">
        <f>IFERROR('RESILIENCE SURVEY'!H10*'RESILIENCE SURVEY'!Q10,"")</f>
        <v/>
      </c>
      <c r="I8" s="266" t="str">
        <f t="shared" ref="I8:I18" si="2">IF(H8&lt;0.1,"N/A",IF(H8&lt;2.1,"Very Low",IF(H8&lt;4.1,"Low",IF(H8&lt;9.1,"High",IF(H8&lt;16.1,"Very High",IF(H8="",""))))))</f>
        <v/>
      </c>
      <c r="J8" s="197">
        <f>'RESILIENCE SURVEY'!U10</f>
        <v>0</v>
      </c>
      <c r="K8" s="190"/>
      <c r="M8" s="311"/>
      <c r="N8" s="312"/>
      <c r="P8" s="355"/>
    </row>
    <row r="9" spans="1:16">
      <c r="B9" s="7" t="str">
        <f>'RESILIENCE SURVEY'!B11</f>
        <v>Improvement of economic development</v>
      </c>
      <c r="D9" s="147">
        <f>'RESILIENCE SURVEY'!G11</f>
        <v>0</v>
      </c>
      <c r="E9" s="96"/>
      <c r="F9" s="168">
        <f>'RESILIENCE SURVEY'!P11</f>
        <v>0</v>
      </c>
      <c r="G9" s="96"/>
      <c r="H9" s="262" t="str">
        <f>IFERROR('RESILIENCE SURVEY'!H11*'RESILIENCE SURVEY'!Q11,"")</f>
        <v/>
      </c>
      <c r="I9" s="266" t="str">
        <f t="shared" si="2"/>
        <v/>
      </c>
      <c r="J9" s="197">
        <f>'RESILIENCE SURVEY'!U11</f>
        <v>0</v>
      </c>
      <c r="K9" s="190"/>
      <c r="M9" s="311"/>
      <c r="N9" s="312"/>
      <c r="P9" s="355"/>
    </row>
    <row r="10" spans="1:16">
      <c r="B10" s="7" t="str">
        <f>'RESILIENCE SURVEY'!B12</f>
        <v>Improvement of regulatory quality state</v>
      </c>
      <c r="D10" s="147">
        <f>'RESILIENCE SURVEY'!G12</f>
        <v>0</v>
      </c>
      <c r="E10" s="96"/>
      <c r="F10" s="168">
        <f>'RESILIENCE SURVEY'!P12</f>
        <v>0</v>
      </c>
      <c r="G10" s="96"/>
      <c r="H10" s="262" t="str">
        <f>IFERROR('RESILIENCE SURVEY'!H12*'RESILIENCE SURVEY'!Q12,"")</f>
        <v/>
      </c>
      <c r="I10" s="266" t="str">
        <f t="shared" si="2"/>
        <v/>
      </c>
      <c r="J10" s="197">
        <f>'RESILIENCE SURVEY'!U12</f>
        <v>0</v>
      </c>
      <c r="K10" s="190"/>
      <c r="M10" s="311"/>
      <c r="N10" s="312"/>
      <c r="P10" s="355"/>
    </row>
    <row r="11" spans="1:16">
      <c r="B11" s="7" t="str">
        <f>'RESILIENCE SURVEY'!B13</f>
        <v>Improvement of resource rent dependency</v>
      </c>
      <c r="D11" s="147">
        <f>'RESILIENCE SURVEY'!G13</f>
        <v>0</v>
      </c>
      <c r="E11" s="96"/>
      <c r="F11" s="168">
        <f>'RESILIENCE SURVEY'!P13</f>
        <v>0</v>
      </c>
      <c r="G11" s="96"/>
      <c r="H11" s="262" t="str">
        <f>IFERROR('RESILIENCE SURVEY'!H13*'RESILIENCE SURVEY'!Q13,"")</f>
        <v/>
      </c>
      <c r="I11" s="266" t="str">
        <f t="shared" si="2"/>
        <v/>
      </c>
      <c r="J11" s="197">
        <f>'RESILIENCE SURVEY'!U13</f>
        <v>0</v>
      </c>
      <c r="K11" s="190"/>
      <c r="M11" s="311"/>
      <c r="N11" s="312"/>
      <c r="P11" s="355"/>
    </row>
    <row r="12" spans="1:16">
      <c r="B12" s="7" t="str">
        <f>'RESILIENCE SURVEY'!B14</f>
        <v>Improvement of aid dependency</v>
      </c>
      <c r="D12" s="147">
        <f>'RESILIENCE SURVEY'!G14</f>
        <v>0</v>
      </c>
      <c r="E12" s="96"/>
      <c r="F12" s="168">
        <f>'RESILIENCE SURVEY'!P14</f>
        <v>0</v>
      </c>
      <c r="G12" s="96"/>
      <c r="H12" s="262" t="str">
        <f>IFERROR('RESILIENCE SURVEY'!H14*'RESILIENCE SURVEY'!Q14,"")</f>
        <v/>
      </c>
      <c r="I12" s="266" t="str">
        <f t="shared" si="2"/>
        <v/>
      </c>
      <c r="J12" s="197">
        <f>'RESILIENCE SURVEY'!U14</f>
        <v>0</v>
      </c>
      <c r="K12" s="190"/>
      <c r="M12" s="311"/>
      <c r="N12" s="312"/>
      <c r="P12" s="355"/>
    </row>
    <row r="13" spans="1:16" ht="16" thickBot="1">
      <c r="B13" s="7" t="str">
        <f>'RESILIENCE SURVEY'!B15</f>
        <v>Improvement of remoteness</v>
      </c>
      <c r="D13" s="147">
        <f>'RESILIENCE SURVEY'!G15</f>
        <v>0</v>
      </c>
      <c r="E13" s="101"/>
      <c r="F13" s="169">
        <f>'RESILIENCE SURVEY'!P15</f>
        <v>0</v>
      </c>
      <c r="G13" s="101"/>
      <c r="H13" s="262" t="str">
        <f>IFERROR('RESILIENCE SURVEY'!H15*'RESILIENCE SURVEY'!Q15,"")</f>
        <v/>
      </c>
      <c r="I13" s="266" t="str">
        <f t="shared" si="2"/>
        <v/>
      </c>
      <c r="J13" s="198">
        <f>'RESILIENCE SURVEY'!U15</f>
        <v>0</v>
      </c>
      <c r="K13" s="191"/>
      <c r="M13" s="313"/>
      <c r="N13" s="314"/>
      <c r="P13" s="355"/>
    </row>
    <row r="14" spans="1:16" ht="17" thickTop="1" thickBot="1">
      <c r="B14" s="4" t="s">
        <v>9</v>
      </c>
      <c r="D14" s="126" t="e">
        <f>IF(E14&lt;0.1,"N/A",IF(E14&lt;1.1,"Very Low",IF(E14&lt;2.1,"Low",IF(E14&lt;3.1,"High",IF(E14&lt;4.1,"Very High")))))</f>
        <v>#DIV/0!</v>
      </c>
      <c r="E14" s="98" t="e">
        <f>AVERAGE('RESILIENCE SURVEY'!H20:H23)</f>
        <v>#DIV/0!</v>
      </c>
      <c r="F14" s="98" t="e">
        <f>IF(G14&lt;0.1,"N/A",IF(G14&lt;1.1,"Very Low",IF(G14&lt;2.1,"Low",IF(G14&lt;3.1,"High",IF(G14&lt;4.1,"Very High")))))</f>
        <v>#DIV/0!</v>
      </c>
      <c r="G14" s="98" t="e">
        <f>AVERAGE('RESILIENCE SURVEY'!Q20:Q23)</f>
        <v>#DIV/0!</v>
      </c>
      <c r="H14" s="263" t="e">
        <f t="shared" ref="H14" si="3">AVERAGE(H15:H18)</f>
        <v>#DIV/0!</v>
      </c>
      <c r="I14" s="126" t="e">
        <f t="shared" ref="I14:I59" si="4">IF(H14&lt;0.1,"N/A",IF(H14&lt;2.1,"Very Low",IF(H14&lt;4.1,"Low",IF(H14&lt;9.1,"High",IF(H14&lt;16.1,"Very High")))))</f>
        <v>#DIV/0!</v>
      </c>
      <c r="J14" s="199" t="e">
        <f>IF(K14&lt;0.1,"",IF(K14&lt;1.1,"Low",IF(K14&lt;2.1,"Moderate",IF(K14&lt;3.1,"Strong"))))</f>
        <v>#DIV/0!</v>
      </c>
      <c r="K14" s="192" t="e">
        <f>AVERAGE('RESILIENCE SURVEY'!V20:V23)</f>
        <v>#DIV/0!</v>
      </c>
      <c r="P14" s="355"/>
    </row>
    <row r="15" spans="1:16" ht="16" thickTop="1">
      <c r="B15" s="29" t="str">
        <f>'RESILIENCE SURVEY'!B20</f>
        <v>Improvement of unemployment rate</v>
      </c>
      <c r="D15" s="148">
        <f>'RESILIENCE SURVEY'!G20</f>
        <v>0</v>
      </c>
      <c r="E15" s="97"/>
      <c r="F15" s="167">
        <f>'RESILIENCE SURVEY'!P20</f>
        <v>0</v>
      </c>
      <c r="G15" s="97"/>
      <c r="H15" s="264" t="str">
        <f>IFERROR('RESILIENCE SURVEY'!H20*'RESILIENCE SURVEY'!Q20,"")</f>
        <v/>
      </c>
      <c r="I15" s="266" t="str">
        <f t="shared" si="2"/>
        <v/>
      </c>
      <c r="J15" s="196">
        <f>'RESILIENCE SURVEY'!U20</f>
        <v>0</v>
      </c>
      <c r="K15" s="189"/>
      <c r="M15" s="309"/>
      <c r="N15" s="310"/>
      <c r="P15" s="355"/>
    </row>
    <row r="16" spans="1:16">
      <c r="B16" s="29" t="str">
        <f>'RESILIENCE SURVEY'!B21</f>
        <v>Improvement of NEET rate</v>
      </c>
      <c r="D16" s="149">
        <f>'RESILIENCE SURVEY'!G21</f>
        <v>0</v>
      </c>
      <c r="E16" s="96"/>
      <c r="F16" s="168">
        <f>'RESILIENCE SURVEY'!P21</f>
        <v>0</v>
      </c>
      <c r="G16" s="96"/>
      <c r="H16" s="264" t="str">
        <f>IFERROR('RESILIENCE SURVEY'!H21*'RESILIENCE SURVEY'!Q21,"")</f>
        <v/>
      </c>
      <c r="I16" s="266" t="str">
        <f t="shared" si="2"/>
        <v/>
      </c>
      <c r="J16" s="197">
        <f>'RESILIENCE SURVEY'!U21</f>
        <v>0</v>
      </c>
      <c r="K16" s="190"/>
      <c r="M16" s="311"/>
      <c r="N16" s="312"/>
      <c r="P16" s="355"/>
    </row>
    <row r="17" spans="2:16">
      <c r="B17" s="29" t="str">
        <f>'RESILIENCE SURVEY'!B22</f>
        <v>Improvement of vertical inequality</v>
      </c>
      <c r="D17" s="149">
        <f>'RESILIENCE SURVEY'!G22</f>
        <v>0</v>
      </c>
      <c r="E17" s="96"/>
      <c r="F17" s="168">
        <f>'RESILIENCE SURVEY'!P22</f>
        <v>0</v>
      </c>
      <c r="G17" s="96"/>
      <c r="H17" s="264" t="str">
        <f>IFERROR('RESILIENCE SURVEY'!H22*'RESILIENCE SURVEY'!Q22,"")</f>
        <v/>
      </c>
      <c r="I17" s="266" t="str">
        <f t="shared" si="2"/>
        <v/>
      </c>
      <c r="J17" s="197">
        <f>'RESILIENCE SURVEY'!U22</f>
        <v>0</v>
      </c>
      <c r="K17" s="190"/>
      <c r="M17" s="311"/>
      <c r="N17" s="312"/>
      <c r="P17" s="355"/>
    </row>
    <row r="18" spans="2:16" ht="16" thickBot="1">
      <c r="B18" s="29" t="str">
        <f>'RESILIENCE SURVEY'!B23</f>
        <v>Improvement of horizontal inequality</v>
      </c>
      <c r="D18" s="150">
        <f>'RESILIENCE SURVEY'!G23</f>
        <v>0</v>
      </c>
      <c r="E18" s="123"/>
      <c r="F18" s="170">
        <f>'RESILIENCE SURVEY'!P23</f>
        <v>0</v>
      </c>
      <c r="G18" s="123"/>
      <c r="H18" s="265" t="str">
        <f>IFERROR('RESILIENCE SURVEY'!H23*'RESILIENCE SURVEY'!Q23,"")</f>
        <v/>
      </c>
      <c r="I18" s="267" t="str">
        <f t="shared" si="2"/>
        <v/>
      </c>
      <c r="J18" s="200">
        <f>'RESILIENCE SURVEY'!U23</f>
        <v>0</v>
      </c>
      <c r="K18" s="193"/>
      <c r="M18" s="313"/>
      <c r="N18" s="314"/>
      <c r="P18" s="355"/>
    </row>
    <row r="19" spans="2:16" ht="17" thickTop="1" thickBot="1">
      <c r="B19" s="116"/>
      <c r="D19" s="90"/>
      <c r="E19" s="90"/>
      <c r="F19" s="90"/>
      <c r="G19" s="90"/>
      <c r="H19" s="90"/>
      <c r="I19" s="90"/>
      <c r="J19" s="90"/>
      <c r="K19" s="74"/>
      <c r="P19" s="355"/>
    </row>
    <row r="20" spans="2:16" ht="30" thickTop="1" thickBot="1">
      <c r="B20" s="31" t="s">
        <v>17</v>
      </c>
      <c r="D20" s="117" t="e">
        <f>IF(E20&lt;0.1,"N/A",IF(E20&lt;1.1,"Very Low",IF(E20&lt;2.1,"Low",IF(E20&lt;3.1,"High",IF(E20&lt;4.1,"Very High")))))</f>
        <v>#DIV/0!</v>
      </c>
      <c r="E20" s="118" t="e">
        <f>AVERAGE(E21,E28)</f>
        <v>#DIV/0!</v>
      </c>
      <c r="F20" s="118" t="e">
        <f>IF(G20&lt;0.1,"N/A",IF(G20&lt;1.1,"Very Low",IF(G20&lt;2.1,"Low",IF(G20&lt;3.1,"High",IF(G20&lt;4.1,"Very High")))))</f>
        <v>#DIV/0!</v>
      </c>
      <c r="G20" s="118" t="e">
        <f>AVERAGE(G21,G28)</f>
        <v>#DIV/0!</v>
      </c>
      <c r="H20" s="268" t="e">
        <f>AVERAGE(H21,H28)</f>
        <v>#DIV/0!</v>
      </c>
      <c r="I20" s="117" t="e">
        <f t="shared" si="4"/>
        <v>#DIV/0!</v>
      </c>
      <c r="J20" s="208" t="e">
        <f t="shared" ref="J20:J21" si="5">IF(K20&lt;0.1,"",IF(K20&lt;1.1,"Low",IF(K20&lt;2.1,"Moderate",IF(K20&lt;3.1,"Strong"))))</f>
        <v>#DIV/0!</v>
      </c>
      <c r="K20" s="201" t="e">
        <f>AVERAGE(K21,K28)</f>
        <v>#DIV/0!</v>
      </c>
      <c r="P20" s="355"/>
    </row>
    <row r="21" spans="2:16" ht="17" thickTop="1" thickBot="1">
      <c r="B21" s="32" t="s">
        <v>18</v>
      </c>
      <c r="D21" s="119" t="e">
        <f>IF(E21&lt;0.1,"N/A",IF(E21&lt;1.1,"Very Low",IF(E21&lt;2.1,"Low",IF(E21&lt;3.1,"High",IF(E21&lt;4.1,"Very High")))))</f>
        <v>#DIV/0!</v>
      </c>
      <c r="E21" s="120" t="e">
        <f>AVERAGE('RESILIENCE SURVEY'!H30:H35)</f>
        <v>#DIV/0!</v>
      </c>
      <c r="F21" s="120" t="e">
        <f>IF(G21&lt;0.1,"N/A",IF(G21&lt;1.1,"Very Low",IF(G21&lt;2.1,"Low",IF(G21&lt;3.1,"High",IF(G21&lt;4.1,"Very High")))))</f>
        <v>#DIV/0!</v>
      </c>
      <c r="G21" s="120" t="e">
        <f>AVERAGE('RESILIENCE SURVEY'!Q30:Q35)</f>
        <v>#DIV/0!</v>
      </c>
      <c r="H21" s="269" t="e">
        <f>AVERAGE(H22:H27)</f>
        <v>#DIV/0!</v>
      </c>
      <c r="I21" s="119" t="e">
        <f t="shared" si="4"/>
        <v>#DIV/0!</v>
      </c>
      <c r="J21" s="209" t="e">
        <f t="shared" si="5"/>
        <v>#DIV/0!</v>
      </c>
      <c r="K21" s="202" t="e">
        <f>AVERAGE('RESILIENCE SURVEY'!V30:V35)</f>
        <v>#DIV/0!</v>
      </c>
      <c r="P21" s="355"/>
    </row>
    <row r="22" spans="2:16" ht="16" thickTop="1">
      <c r="B22" s="33" t="str">
        <f>'RESILIENCE SURVEY'!B30</f>
        <v>Improvement of socio-economic vulnerability</v>
      </c>
      <c r="D22" s="151">
        <f>'RESILIENCE SURVEY'!G30</f>
        <v>0</v>
      </c>
      <c r="E22" s="103"/>
      <c r="F22" s="171">
        <f>'RESILIENCE SURVEY'!P30</f>
        <v>0</v>
      </c>
      <c r="G22" s="103"/>
      <c r="H22" s="270" t="str">
        <f>IFERROR('RESILIENCE SURVEY'!H30*'RESILIENCE SURVEY'!Q30,"")</f>
        <v/>
      </c>
      <c r="I22" s="273" t="str">
        <f>IF(H22&lt;0.1,"N/A",IF(H22&lt;2.1,"Very Low",IF(H22&lt;4.1,"Low",IF(H22&lt;9.1,"High",IF(H22&lt;16.1,"Very High",IF(H22="",""))))))</f>
        <v/>
      </c>
      <c r="J22" s="210">
        <f>'RESILIENCE SURVEY'!U30</f>
        <v>0</v>
      </c>
      <c r="K22" s="203"/>
      <c r="M22" s="315"/>
      <c r="N22" s="316"/>
      <c r="P22" s="355"/>
    </row>
    <row r="23" spans="2:16">
      <c r="B23" s="33" t="str">
        <f>'RESILIENCE SURVEY'!B31</f>
        <v>Improvement of food security</v>
      </c>
      <c r="D23" s="152">
        <f>'RESILIENCE SURVEY'!G31</f>
        <v>0</v>
      </c>
      <c r="E23" s="102"/>
      <c r="F23" s="172">
        <f>'RESILIENCE SURVEY'!P31</f>
        <v>0</v>
      </c>
      <c r="G23" s="102"/>
      <c r="H23" s="270" t="str">
        <f>IFERROR('RESILIENCE SURVEY'!H31*'RESILIENCE SURVEY'!Q31,"")</f>
        <v/>
      </c>
      <c r="I23" s="273" t="str">
        <f t="shared" ref="I23:I27" si="6">IF(H23&lt;0.1,"N/A",IF(H23&lt;2.1,"Very Low",IF(H23&lt;4.1,"Low",IF(H23&lt;9.1,"High",IF(H23&lt;16.1,"Very High",IF(H23="",""))))))</f>
        <v/>
      </c>
      <c r="J23" s="211">
        <f>'RESILIENCE SURVEY'!U31</f>
        <v>0</v>
      </c>
      <c r="K23" s="204"/>
      <c r="M23" s="317"/>
      <c r="N23" s="318"/>
      <c r="P23" s="355"/>
    </row>
    <row r="24" spans="2:16">
      <c r="B24" s="33" t="str">
        <f>'RESILIENCE SURVEY'!B32</f>
        <v>Improvement of environmental health</v>
      </c>
      <c r="D24" s="152">
        <f>'RESILIENCE SURVEY'!G32</f>
        <v>0</v>
      </c>
      <c r="E24" s="102"/>
      <c r="F24" s="172">
        <f>'RESILIENCE SURVEY'!P32</f>
        <v>0</v>
      </c>
      <c r="G24" s="102"/>
      <c r="H24" s="270" t="str">
        <f>IFERROR('RESILIENCE SURVEY'!H32*'RESILIENCE SURVEY'!Q32,"")</f>
        <v/>
      </c>
      <c r="I24" s="273" t="str">
        <f t="shared" si="6"/>
        <v/>
      </c>
      <c r="J24" s="211">
        <f>'RESILIENCE SURVEY'!U32</f>
        <v>0</v>
      </c>
      <c r="K24" s="204"/>
      <c r="M24" s="317"/>
      <c r="N24" s="318"/>
      <c r="P24" s="355"/>
    </row>
    <row r="25" spans="2:16">
      <c r="B25" s="33" t="str">
        <f>'RESILIENCE SURVEY'!B33</f>
        <v>Improvement of uprooted people</v>
      </c>
      <c r="D25" s="152">
        <f>'RESILIENCE SURVEY'!G33</f>
        <v>0</v>
      </c>
      <c r="E25" s="102"/>
      <c r="F25" s="172">
        <f>'RESILIENCE SURVEY'!P33</f>
        <v>0</v>
      </c>
      <c r="G25" s="102"/>
      <c r="H25" s="270" t="str">
        <f>IFERROR('RESILIENCE SURVEY'!H33*'RESILIENCE SURVEY'!Q33,"")</f>
        <v/>
      </c>
      <c r="I25" s="273" t="str">
        <f t="shared" si="6"/>
        <v/>
      </c>
      <c r="J25" s="211">
        <f>'RESILIENCE SURVEY'!U33</f>
        <v>0</v>
      </c>
      <c r="K25" s="204"/>
      <c r="M25" s="317"/>
      <c r="N25" s="318"/>
      <c r="P25" s="355"/>
    </row>
    <row r="26" spans="2:16">
      <c r="B26" s="33" t="str">
        <f>'RESILIENCE SURVEY'!B34</f>
        <v>Improvement of infectious diseases</v>
      </c>
      <c r="D26" s="152">
        <f>'RESILIENCE SURVEY'!G34</f>
        <v>0</v>
      </c>
      <c r="E26" s="102"/>
      <c r="F26" s="172">
        <f>'RESILIENCE SURVEY'!P34</f>
        <v>0</v>
      </c>
      <c r="G26" s="102"/>
      <c r="H26" s="270" t="str">
        <f>IFERROR('RESILIENCE SURVEY'!H34*'RESILIENCE SURVEY'!Q34,"")</f>
        <v/>
      </c>
      <c r="I26" s="273" t="str">
        <f t="shared" si="6"/>
        <v/>
      </c>
      <c r="J26" s="211">
        <f>'RESILIENCE SURVEY'!U34</f>
        <v>0</v>
      </c>
      <c r="K26" s="204"/>
      <c r="M26" s="317"/>
      <c r="N26" s="318"/>
      <c r="P26" s="355"/>
    </row>
    <row r="27" spans="2:16" ht="16" thickBot="1">
      <c r="B27" s="33" t="str">
        <f>'RESILIENCE SURVEY'!B35</f>
        <v>Improvement of government effectiveness</v>
      </c>
      <c r="D27" s="153">
        <f>'RESILIENCE SURVEY'!G35</f>
        <v>0</v>
      </c>
      <c r="E27" s="104"/>
      <c r="F27" s="173">
        <f>'RESILIENCE SURVEY'!P35</f>
        <v>0</v>
      </c>
      <c r="G27" s="104"/>
      <c r="H27" s="270" t="str">
        <f>IFERROR('RESILIENCE SURVEY'!H35*'RESILIENCE SURVEY'!Q35,"")</f>
        <v/>
      </c>
      <c r="I27" s="273" t="str">
        <f t="shared" si="6"/>
        <v/>
      </c>
      <c r="J27" s="212">
        <f>'RESILIENCE SURVEY'!U35</f>
        <v>0</v>
      </c>
      <c r="K27" s="205"/>
      <c r="M27" s="319"/>
      <c r="N27" s="320"/>
      <c r="P27" s="355"/>
    </row>
    <row r="28" spans="2:16" ht="17" thickTop="1" thickBot="1">
      <c r="B28" s="32" t="s">
        <v>23</v>
      </c>
      <c r="D28" s="121" t="e">
        <f>IF(E28&lt;0.1,"N/A",IF(E28&lt;1.1,"Very Low",IF(E28&lt;2.1,"Low",IF(E28&lt;3.1,"High",IF(E28&lt;4.1,"Very High")))))</f>
        <v>#DIV/0!</v>
      </c>
      <c r="E28" s="122" t="e">
        <f>AVERAGE('RESILIENCE SURVEY'!H40)</f>
        <v>#DIV/0!</v>
      </c>
      <c r="F28" s="122" t="e">
        <f>IF(G28&lt;0.1,"N/A",IF(G28&lt;1.1,"Very Low",IF(G28&lt;2.1,"Low",IF(G28&lt;3.1,"High",IF(G28&lt;4.1,"Very High")))))</f>
        <v>#DIV/0!</v>
      </c>
      <c r="G28" s="122" t="e">
        <f>AVERAGE('RESILIENCE SURVEY'!Q40)</f>
        <v>#DIV/0!</v>
      </c>
      <c r="H28" s="271" t="e">
        <f>AVERAGE(H29)</f>
        <v>#VALUE!</v>
      </c>
      <c r="I28" s="121" t="e">
        <f t="shared" si="4"/>
        <v>#VALUE!</v>
      </c>
      <c r="J28" s="213" t="e">
        <f>IF(K28&lt;0.1,"",IF(K28&lt;1.1,"Low",IF(K28&lt;2.1,"Moderate",IF(K28&lt;3.1,"Strong"))))</f>
        <v>#DIV/0!</v>
      </c>
      <c r="K28" s="206" t="e">
        <f>AVERAGE('RESILIENCE SURVEY'!V40)</f>
        <v>#DIV/0!</v>
      </c>
      <c r="P28" s="356"/>
    </row>
    <row r="29" spans="2:16" ht="17" thickTop="1" thickBot="1">
      <c r="B29" s="37" t="str">
        <f>'RESILIENCE SURVEY'!B40</f>
        <v>Improvement of natural disaster risks</v>
      </c>
      <c r="D29" s="154">
        <f>'RESILIENCE SURVEY'!G40</f>
        <v>0</v>
      </c>
      <c r="E29" s="115"/>
      <c r="F29" s="174">
        <f>'RESILIENCE SURVEY'!P40</f>
        <v>0</v>
      </c>
      <c r="G29" s="115"/>
      <c r="H29" s="272" t="e">
        <f>'RESILIENCE SURVEY'!H40*'RESILIENCE SURVEY'!Q40</f>
        <v>#VALUE!</v>
      </c>
      <c r="I29" s="274" t="e">
        <f>IF(H29&lt;0.1,"N/A",IF(H29&lt;2.1,"Very Low",IF(H29&lt;4.1,"Low",IF(H29&lt;9.1,"High",IF(H29&lt;16.1,"Very High",IF(H29="",""))))))</f>
        <v>#VALUE!</v>
      </c>
      <c r="J29" s="214">
        <f>'RESILIENCE SURVEY'!U40</f>
        <v>0</v>
      </c>
      <c r="K29" s="207"/>
      <c r="M29" s="321"/>
      <c r="N29" s="322"/>
    </row>
    <row r="30" spans="2:16" ht="17" thickTop="1" thickBot="1">
      <c r="B30" s="116"/>
      <c r="D30" s="90"/>
      <c r="E30" s="90"/>
      <c r="F30" s="90"/>
      <c r="G30" s="90"/>
      <c r="H30" s="90"/>
      <c r="I30" s="90"/>
      <c r="J30" s="90"/>
      <c r="K30" s="74"/>
    </row>
    <row r="31" spans="2:16" ht="30" thickTop="1" thickBot="1">
      <c r="B31" s="42" t="s">
        <v>25</v>
      </c>
      <c r="D31" s="108" t="e">
        <f>IF(E31&lt;0.1,"N/A",IF(E31&lt;1.1,"Very Low",IF(E31&lt;2.1,"Low",IF(E31&lt;3.1,"High",IF(E31&lt;4.1,"Very High")))))</f>
        <v>#DIV/0!</v>
      </c>
      <c r="E31" s="109" t="e">
        <f>AVERAGE(E32,E37)</f>
        <v>#DIV/0!</v>
      </c>
      <c r="F31" s="109" t="e">
        <f>IF(G31&lt;0.1,"N/A",IF(G31&lt;1.1,"Very Low",IF(G31&lt;2.1,"Low",IF(G31&lt;3.1,"High",IF(G31&lt;4.1,"Very High")))))</f>
        <v>#DIV/0!</v>
      </c>
      <c r="G31" s="109" t="e">
        <f>AVERAGE(G32,G37)</f>
        <v>#DIV/0!</v>
      </c>
      <c r="H31" s="275" t="e">
        <f>AVERAGE(H32,H37)</f>
        <v>#DIV/0!</v>
      </c>
      <c r="I31" s="280" t="e">
        <f t="shared" si="4"/>
        <v>#DIV/0!</v>
      </c>
      <c r="J31" s="281" t="e">
        <f t="shared" ref="J31:J32" si="7">IF(K31&lt;0.1,"",IF(K31&lt;1.1,"Low",IF(K31&lt;2.1,"Moderate",IF(K31&lt;3.1,"Strong"))))</f>
        <v>#DIV/0!</v>
      </c>
      <c r="K31" s="215" t="e">
        <f>AVERAGE(K32,K37)</f>
        <v>#DIV/0!</v>
      </c>
    </row>
    <row r="32" spans="2:16" ht="17" thickTop="1" thickBot="1">
      <c r="B32" s="43" t="s">
        <v>31</v>
      </c>
      <c r="D32" s="110" t="e">
        <f>IF(E32&lt;0.1,"N/A",IF(E32&lt;1.1,"Very Low",IF(E32&lt;2.1,"Low",IF(E32&lt;3.1,"High",IF(E32&lt;4.1,"Very High")))))</f>
        <v>#DIV/0!</v>
      </c>
      <c r="E32" s="111" t="e">
        <f>AVERAGE('RESILIENCE SURVEY'!H47:H50)</f>
        <v>#DIV/0!</v>
      </c>
      <c r="F32" s="111" t="e">
        <f>IF(G32&lt;0.1,"N/A",IF(G32&lt;1.1,"Very Low",IF(G32&lt;2.1,"Low",IF(G32&lt;3.1,"High",IF(G32&lt;4.1,"Very High")))))</f>
        <v>#DIV/0!</v>
      </c>
      <c r="G32" s="111" t="e">
        <f>AVERAGE('RESILIENCE SURVEY'!Q47:Q50)</f>
        <v>#DIV/0!</v>
      </c>
      <c r="H32" s="276" t="e">
        <f>AVERAGE(H33:H36)</f>
        <v>#DIV/0!</v>
      </c>
      <c r="I32" s="282" t="e">
        <f t="shared" si="4"/>
        <v>#DIV/0!</v>
      </c>
      <c r="J32" s="283" t="e">
        <f t="shared" si="7"/>
        <v>#DIV/0!</v>
      </c>
      <c r="K32" s="216" t="e">
        <f>AVERAGE('RESILIENCE SURVEY'!V47:V50)</f>
        <v>#DIV/0!</v>
      </c>
    </row>
    <row r="33" spans="2:14" ht="16" thickTop="1">
      <c r="B33" s="45" t="str">
        <f>'RESILIENCE SURVEY'!B47</f>
        <v>Improvement of political terror</v>
      </c>
      <c r="D33" s="155">
        <f>'RESILIENCE SURVEY'!G47</f>
        <v>0</v>
      </c>
      <c r="E33" s="107"/>
      <c r="F33" s="175">
        <f>'RESILIENCE SURVEY'!P47</f>
        <v>0</v>
      </c>
      <c r="G33" s="107"/>
      <c r="H33" s="277" t="str">
        <f>IFERROR('RESILIENCE SURVEY'!H47*'RESILIENCE SURVEY'!Q47,"")</f>
        <v/>
      </c>
      <c r="I33" s="282" t="str">
        <f>IF(H33&lt;0.1,"N/A",IF(H33&lt;2.1,"Very Low",IF(H33&lt;4.1,"Low",IF(H33&lt;9.1,"High",IF(H33&lt;16.1,"Very High",IF(H33="",""))))))</f>
        <v/>
      </c>
      <c r="J33" s="225">
        <f>'RESILIENCE SURVEY'!U47</f>
        <v>0</v>
      </c>
      <c r="K33" s="217"/>
      <c r="M33" s="323"/>
      <c r="N33" s="324"/>
    </row>
    <row r="34" spans="2:14">
      <c r="B34" s="45" t="str">
        <f>'RESILIENCE SURVEY'!B48</f>
        <v>Improvement of voice and accountability</v>
      </c>
      <c r="D34" s="156">
        <f>'RESILIENCE SURVEY'!G48</f>
        <v>0</v>
      </c>
      <c r="E34" s="105"/>
      <c r="F34" s="176">
        <f>'RESILIENCE SURVEY'!P48</f>
        <v>0</v>
      </c>
      <c r="G34" s="105"/>
      <c r="H34" s="277" t="str">
        <f>IFERROR('RESILIENCE SURVEY'!H48*'RESILIENCE SURVEY'!Q48,"")</f>
        <v/>
      </c>
      <c r="I34" s="282" t="str">
        <f t="shared" ref="I34:I36" si="8">IF(H34&lt;0.1,"N/A",IF(H34&lt;2.1,"Very Low",IF(H34&lt;4.1,"Low",IF(H34&lt;9.1,"High",IF(H34&lt;16.1,"Very High",IF(H34="",""))))))</f>
        <v/>
      </c>
      <c r="J34" s="225">
        <f>'RESILIENCE SURVEY'!U48</f>
        <v>0</v>
      </c>
      <c r="K34" s="218"/>
      <c r="M34" s="325"/>
      <c r="N34" s="326"/>
    </row>
    <row r="35" spans="2:14">
      <c r="B35" s="45" t="str">
        <f>'RESILIENCE SURVEY'!B49</f>
        <v xml:space="preserve">Improvement of judicial control </v>
      </c>
      <c r="D35" s="156">
        <f>'RESILIENCE SURVEY'!G49</f>
        <v>0</v>
      </c>
      <c r="E35" s="105"/>
      <c r="F35" s="176">
        <f>'RESILIENCE SURVEY'!P49</f>
        <v>0</v>
      </c>
      <c r="G35" s="105"/>
      <c r="H35" s="277" t="str">
        <f>IFERROR('RESILIENCE SURVEY'!H49*'RESILIENCE SURVEY'!Q49,"")</f>
        <v/>
      </c>
      <c r="I35" s="282" t="str">
        <f t="shared" si="8"/>
        <v/>
      </c>
      <c r="J35" s="225">
        <f>'RESILIENCE SURVEY'!U49</f>
        <v>0</v>
      </c>
      <c r="K35" s="218"/>
      <c r="M35" s="325"/>
      <c r="N35" s="326"/>
    </row>
    <row r="36" spans="2:14" ht="16" thickBot="1">
      <c r="B36" s="45" t="str">
        <f>'RESILIENCE SURVEY'!B50</f>
        <v xml:space="preserve">Improvement of legislative control  </v>
      </c>
      <c r="D36" s="157">
        <f>'RESILIENCE SURVEY'!G50</f>
        <v>0</v>
      </c>
      <c r="E36" s="112"/>
      <c r="F36" s="177">
        <f>'RESILIENCE SURVEY'!P50</f>
        <v>0</v>
      </c>
      <c r="G36" s="112"/>
      <c r="H36" s="277" t="str">
        <f>IFERROR('RESILIENCE SURVEY'!H50*'RESILIENCE SURVEY'!Q50,"")</f>
        <v/>
      </c>
      <c r="I36" s="282" t="str">
        <f t="shared" si="8"/>
        <v/>
      </c>
      <c r="J36" s="225">
        <f>'RESILIENCE SURVEY'!U50</f>
        <v>0</v>
      </c>
      <c r="K36" s="219"/>
      <c r="M36" s="327"/>
      <c r="N36" s="328"/>
    </row>
    <row r="37" spans="2:14" ht="17" thickTop="1" thickBot="1">
      <c r="B37" s="43" t="s">
        <v>30</v>
      </c>
      <c r="D37" s="113" t="e">
        <f>IF(E37&lt;0.1,"N/A",IF(E37&lt;1.1,"Very Low",IF(E37&lt;2.1,"Low",IF(E37&lt;3.1,"High",IF(E37&lt;4.1,"Very High")))))</f>
        <v>#DIV/0!</v>
      </c>
      <c r="E37" s="114" t="e">
        <f>AVERAGE('RESILIENCE SURVEY'!H55:H56)</f>
        <v>#DIV/0!</v>
      </c>
      <c r="F37" s="114" t="e">
        <f>IF(G37&lt;0.1,"N/A",IF(G37&lt;1.1,"Very Low",IF(G37&lt;2.1,"Low",IF(G37&lt;3.1,"High",IF(G37&lt;4.1,"Very High")))))</f>
        <v>#DIV/0!</v>
      </c>
      <c r="G37" s="114" t="e">
        <f>AVERAGE('RESILIENCE SURVEY'!Q55:Q56)</f>
        <v>#DIV/0!</v>
      </c>
      <c r="H37" s="278" t="e">
        <f>AVERAGE(H38:H39)</f>
        <v>#DIV/0!</v>
      </c>
      <c r="I37" s="282" t="e">
        <f t="shared" si="4"/>
        <v>#DIV/0!</v>
      </c>
      <c r="J37" s="283" t="e">
        <f>IF(K37&lt;0.1,"",IF(K37&lt;1.1,"Low",IF(K37&lt;2.1,"Moderate",IF(K37&lt;3.1,"Strong"))))</f>
        <v>#DIV/0!</v>
      </c>
      <c r="K37" s="220" t="e">
        <f>AVERAGE('RESILIENCE SURVEY'!V55:V56)</f>
        <v>#DIV/0!</v>
      </c>
    </row>
    <row r="38" spans="2:14" ht="16" thickTop="1">
      <c r="B38" s="45" t="str">
        <f>'RESILIENCE SURVEY'!B55</f>
        <v>Improvement of regime persistence</v>
      </c>
      <c r="D38" s="155">
        <f>'RESILIENCE SURVEY'!G55</f>
        <v>0</v>
      </c>
      <c r="E38" s="107"/>
      <c r="F38" s="175">
        <f>'RESILIENCE SURVEY'!P55</f>
        <v>0</v>
      </c>
      <c r="G38" s="107"/>
      <c r="H38" s="277" t="str">
        <f>IFERROR('RESILIENCE SURVEY'!H55*'RESILIENCE SURVEY'!Q55,"")</f>
        <v/>
      </c>
      <c r="I38" s="282" t="str">
        <f>IF(H38&lt;0.1,"N/A",IF(H38&lt;2.1,"Very Low",IF(H38&lt;4.1,"Low",IF(H38&lt;9.1,"High",IF(H38&lt;16.1,"Very High",IF(H38="",""))))))</f>
        <v/>
      </c>
      <c r="J38" s="225">
        <f>'RESILIENCE SURVEY'!U55</f>
        <v>0</v>
      </c>
      <c r="K38" s="217"/>
      <c r="M38" s="323"/>
      <c r="N38" s="324"/>
    </row>
    <row r="39" spans="2:14" ht="16" thickBot="1">
      <c r="B39" s="45" t="str">
        <f>'RESILIENCE SURVEY'!B56</f>
        <v>Improvement of state legitimacy</v>
      </c>
      <c r="D39" s="158">
        <f>'RESILIENCE SURVEY'!G56</f>
        <v>0</v>
      </c>
      <c r="E39" s="106"/>
      <c r="F39" s="178">
        <f>'RESILIENCE SURVEY'!P56</f>
        <v>0</v>
      </c>
      <c r="G39" s="106"/>
      <c r="H39" s="279" t="str">
        <f>IFERROR('RESILIENCE SURVEY'!H56*'RESILIENCE SURVEY'!Q56,"")</f>
        <v/>
      </c>
      <c r="I39" s="284" t="str">
        <f>IF(H39&lt;0.1,"N/A",IF(H39&lt;2.1,"Very Low",IF(H39&lt;4.1,"Low",IF(H39&lt;9.1,"High",IF(H39&lt;16.1,"Very High",IF(H39="",""))))))</f>
        <v/>
      </c>
      <c r="J39" s="228">
        <f>'RESILIENCE SURVEY'!U56</f>
        <v>0</v>
      </c>
      <c r="K39" s="221"/>
      <c r="M39" s="327"/>
      <c r="N39" s="328"/>
    </row>
    <row r="40" spans="2:14" ht="17" thickTop="1" thickBot="1">
      <c r="B40" s="116"/>
      <c r="D40" s="90"/>
      <c r="E40" s="90"/>
      <c r="F40" s="90"/>
      <c r="G40" s="90"/>
      <c r="H40" s="90"/>
      <c r="I40" s="90"/>
      <c r="J40" s="90"/>
      <c r="K40" s="74"/>
    </row>
    <row r="41" spans="2:14" ht="30" thickTop="1" thickBot="1">
      <c r="B41" s="51" t="s">
        <v>34</v>
      </c>
      <c r="D41" s="130" t="e">
        <f>IF(E41&lt;0.1,"N/A",IF(E41&lt;1.1,"Very Low",IF(E41&lt;2.1,"Low",IF(E41&lt;3.1,"High",IF(E41&lt;4.1,"Very High")))))</f>
        <v>#DIV/0!</v>
      </c>
      <c r="E41" s="131" t="e">
        <f>AVERAGE(E42,E47)</f>
        <v>#DIV/0!</v>
      </c>
      <c r="F41" s="131" t="e">
        <f>IF(G41&lt;0.1,"N/A",IF(G41&lt;1.1,"Very Low",IF(G41&lt;2.1,"Low",IF(G41&lt;3.1,"High",IF(G41&lt;4.1,"Very High")))))</f>
        <v>#DIV/0!</v>
      </c>
      <c r="G41" s="131" t="e">
        <f>AVERAGE(G42,G47)</f>
        <v>#DIV/0!</v>
      </c>
      <c r="H41" s="285" t="e">
        <f>AVERAGE(H42,H47)</f>
        <v>#DIV/0!</v>
      </c>
      <c r="I41" s="130" t="e">
        <f t="shared" si="4"/>
        <v>#DIV/0!</v>
      </c>
      <c r="J41" s="236" t="e">
        <f t="shared" ref="J41:J42" si="9">IF(K41&lt;0.1,"",IF(K41&lt;1.1,"Low",IF(K41&lt;2.1,"Moderate",IF(K41&lt;3.1,"Strong"))))</f>
        <v>#DIV/0!</v>
      </c>
      <c r="K41" s="229" t="e">
        <f>AVERAGE(K42,K47)</f>
        <v>#DIV/0!</v>
      </c>
    </row>
    <row r="42" spans="2:14" ht="17" thickTop="1" thickBot="1">
      <c r="B42" s="52" t="s">
        <v>49</v>
      </c>
      <c r="D42" s="132" t="e">
        <f>IF(E42&lt;0.1,"N/A",IF(E42&lt;1.1,"Very Low",IF(E42&lt;2.1,"Low",IF(E42&lt;3.1,"High",IF(E42&lt;4.1,"Very High")))))</f>
        <v>#DIV/0!</v>
      </c>
      <c r="E42" s="133" t="e">
        <f>AVERAGE('RESILIENCE SURVEY'!H63:H66)</f>
        <v>#DIV/0!</v>
      </c>
      <c r="F42" s="133" t="e">
        <f>IF(G42&lt;0.1,"N/A",IF(G42&lt;1.1,"Very Low",IF(G42&lt;2.1,"Low",IF(G42&lt;3.1,"High",IF(G42&lt;4.1,"Very High")))))</f>
        <v>#DIV/0!</v>
      </c>
      <c r="G42" s="133" t="e">
        <f>AVERAGE('RESILIENCE SURVEY'!Q63:Q66)</f>
        <v>#DIV/0!</v>
      </c>
      <c r="H42" s="286" t="e">
        <f>AVERAGE(H43:H46)</f>
        <v>#DIV/0!</v>
      </c>
      <c r="I42" s="132" t="e">
        <f t="shared" si="4"/>
        <v>#DIV/0!</v>
      </c>
      <c r="J42" s="237" t="e">
        <f t="shared" si="9"/>
        <v>#DIV/0!</v>
      </c>
      <c r="K42" s="230" t="e">
        <f>AVERAGE('RESILIENCE SURVEY'!V63:V66)</f>
        <v>#DIV/0!</v>
      </c>
    </row>
    <row r="43" spans="2:14" ht="16" thickTop="1">
      <c r="B43" s="53" t="str">
        <f>'RESILIENCE SURVEY'!B63</f>
        <v>Improvement of state control over territory</v>
      </c>
      <c r="D43" s="159">
        <f>'RESILIENCE SURVEY'!G63</f>
        <v>0</v>
      </c>
      <c r="E43" s="129"/>
      <c r="F43" s="179">
        <f>'RESILIENCE SURVEY'!P63</f>
        <v>0</v>
      </c>
      <c r="G43" s="129"/>
      <c r="H43" s="287" t="str">
        <f>IFERROR('RESILIENCE SURVEY'!H63*'RESILIENCE SURVEY'!Q63,"")</f>
        <v/>
      </c>
      <c r="I43" s="290" t="str">
        <f>IF(H43&lt;0.1,"N/A",IF(H43&lt;2.1,"Very Low",IF(H43&lt;4.1,"Low",IF(H43&lt;9.1,"High",IF(H43&lt;16.1,"Very High",IF(H43="",""))))))</f>
        <v/>
      </c>
      <c r="J43" s="238">
        <f>'RESILIENCE SURVEY'!U63</f>
        <v>0</v>
      </c>
      <c r="K43" s="231"/>
      <c r="M43" s="329"/>
      <c r="N43" s="330"/>
    </row>
    <row r="44" spans="2:14">
      <c r="B44" s="53" t="str">
        <f>'RESILIENCE SURVEY'!B64</f>
        <v>Improvement of security apparatus</v>
      </c>
      <c r="D44" s="160">
        <f>'RESILIENCE SURVEY'!G64</f>
        <v>0</v>
      </c>
      <c r="E44" s="127"/>
      <c r="F44" s="180">
        <f>'RESILIENCE SURVEY'!P64</f>
        <v>0</v>
      </c>
      <c r="G44" s="127"/>
      <c r="H44" s="287" t="str">
        <f>IFERROR('RESILIENCE SURVEY'!H64*'RESILIENCE SURVEY'!Q64,"")</f>
        <v/>
      </c>
      <c r="I44" s="290" t="str">
        <f t="shared" ref="I44:I46" si="10">IF(H44&lt;0.1,"N/A",IF(H44&lt;2.1,"Very Low",IF(H44&lt;4.1,"Low",IF(H44&lt;9.1,"High",IF(H44&lt;16.1,"Very High",IF(H44="",""))))))</f>
        <v/>
      </c>
      <c r="J44" s="239">
        <f>'RESILIENCE SURVEY'!U64</f>
        <v>0</v>
      </c>
      <c r="K44" s="232"/>
      <c r="M44" s="331"/>
      <c r="N44" s="332"/>
    </row>
    <row r="45" spans="2:14">
      <c r="B45" s="53" t="str">
        <f>'RESILIENCE SURVEY'!B65</f>
        <v>Improvement of presence of armed groups</v>
      </c>
      <c r="D45" s="160">
        <f>'RESILIENCE SURVEY'!G65</f>
        <v>0</v>
      </c>
      <c r="E45" s="127"/>
      <c r="F45" s="180">
        <f>'RESILIENCE SURVEY'!P65</f>
        <v>0</v>
      </c>
      <c r="G45" s="127"/>
      <c r="H45" s="287" t="str">
        <f>IFERROR('RESILIENCE SURVEY'!H65*'RESILIENCE SURVEY'!Q65,"")</f>
        <v/>
      </c>
      <c r="I45" s="290" t="str">
        <f t="shared" si="10"/>
        <v/>
      </c>
      <c r="J45" s="239">
        <f>'RESILIENCE SURVEY'!U65</f>
        <v>0</v>
      </c>
      <c r="K45" s="232"/>
      <c r="M45" s="331"/>
      <c r="N45" s="332"/>
    </row>
    <row r="46" spans="2:14" ht="16" thickBot="1">
      <c r="B46" s="53" t="str">
        <f>'RESILIENCE SURVEY'!B66</f>
        <v>Improvement of Rule of Law</v>
      </c>
      <c r="D46" s="161">
        <f>'RESILIENCE SURVEY'!G66</f>
        <v>0</v>
      </c>
      <c r="E46" s="134"/>
      <c r="F46" s="181">
        <f>'RESILIENCE SURVEY'!P66</f>
        <v>0</v>
      </c>
      <c r="G46" s="134"/>
      <c r="H46" s="287" t="str">
        <f>IFERROR('RESILIENCE SURVEY'!H66*'RESILIENCE SURVEY'!Q66,"")</f>
        <v/>
      </c>
      <c r="I46" s="290" t="str">
        <f t="shared" si="10"/>
        <v/>
      </c>
      <c r="J46" s="240">
        <f>'RESILIENCE SURVEY'!U66</f>
        <v>0</v>
      </c>
      <c r="K46" s="233"/>
      <c r="M46" s="333"/>
      <c r="N46" s="334"/>
    </row>
    <row r="47" spans="2:14" ht="32" thickTop="1" thickBot="1">
      <c r="B47" s="52" t="s">
        <v>39</v>
      </c>
      <c r="D47" s="135" t="e">
        <f>IF(E47&lt;0.1,"N/A",IF(E47&lt;1.1,"Very Low",IF(E47&lt;2.1,"Low",IF(E47&lt;3.1,"High",IF(E47&lt;4.1,"Very High")))))</f>
        <v>#DIV/0!</v>
      </c>
      <c r="E47" s="136" t="e">
        <f>AVERAGE('RESILIENCE SURVEY'!H71:H74)</f>
        <v>#DIV/0!</v>
      </c>
      <c r="F47" s="136" t="e">
        <f>IF(G47&lt;0.1,"N/A",IF(G47&lt;1.1,"Very Low",IF(G47&lt;2.1,"Low",IF(G47&lt;3.1,"High",IF(G47&lt;4.1,"Very High")))))</f>
        <v>#DIV/0!</v>
      </c>
      <c r="G47" s="136" t="e">
        <f>AVERAGE('RESILIENCE SURVEY'!Q71:Q74)</f>
        <v>#DIV/0!</v>
      </c>
      <c r="H47" s="288" t="e">
        <f>AVERAGE(H48:H51)</f>
        <v>#DIV/0!</v>
      </c>
      <c r="I47" s="135" t="e">
        <f t="shared" si="4"/>
        <v>#DIV/0!</v>
      </c>
      <c r="J47" s="241" t="e">
        <f>IF(K47&lt;0.1,"",IF(K47&lt;1.1,"Low",IF(K47&lt;2.1,"Moderate",IF(K47&lt;3.1,"Strong"))))</f>
        <v>#DIV/0!</v>
      </c>
      <c r="K47" s="234" t="e">
        <f>AVERAGE('RESILIENCE SURVEY'!V71:V74)</f>
        <v>#DIV/0!</v>
      </c>
    </row>
    <row r="48" spans="2:14" ht="16" thickTop="1">
      <c r="B48" s="53" t="str">
        <f>'RESILIENCE SURVEY'!B71</f>
        <v>Improvement of violent criminal activity</v>
      </c>
      <c r="D48" s="159">
        <f>'RESILIENCE SURVEY'!G71</f>
        <v>0</v>
      </c>
      <c r="E48" s="129"/>
      <c r="F48" s="179">
        <f>'RESILIENCE SURVEY'!P71</f>
        <v>0</v>
      </c>
      <c r="G48" s="129"/>
      <c r="H48" s="287" t="str">
        <f>IFERROR('RESILIENCE SURVEY'!H71*'RESILIENCE SURVEY'!Q71,"")</f>
        <v/>
      </c>
      <c r="I48" s="290" t="str">
        <f>IF(H48&lt;0.1,"N/A",IF(H48&lt;2.1,"Very Low",IF(H48&lt;4.1,"Low",IF(H48&lt;9.1,"High",IF(H48&lt;16.1,"Very High",IF(H48="",""))))))</f>
        <v/>
      </c>
      <c r="J48" s="238">
        <f>'RESILIENCE SURVEY'!U71</f>
        <v>0</v>
      </c>
      <c r="K48" s="231"/>
      <c r="M48" s="329"/>
      <c r="N48" s="330"/>
    </row>
    <row r="49" spans="1:14">
      <c r="B49" s="53" t="str">
        <f>'RESILIENCE SURVEY'!B72</f>
        <v>Improvement of interpersonal and social violence</v>
      </c>
      <c r="D49" s="160">
        <f>'RESILIENCE SURVEY'!G72</f>
        <v>0</v>
      </c>
      <c r="E49" s="127"/>
      <c r="F49" s="180">
        <f>'RESILIENCE SURVEY'!P72</f>
        <v>0</v>
      </c>
      <c r="G49" s="127"/>
      <c r="H49" s="287" t="str">
        <f>IFERROR('RESILIENCE SURVEY'!H72*'RESILIENCE SURVEY'!Q72,"")</f>
        <v/>
      </c>
      <c r="I49" s="290" t="str">
        <f t="shared" ref="I49:I51" si="11">IF(H49&lt;0.1,"N/A",IF(H49&lt;2.1,"Very Low",IF(H49&lt;4.1,"Low",IF(H49&lt;9.1,"High",IF(H49&lt;16.1,"Very High",IF(H49="",""))))))</f>
        <v/>
      </c>
      <c r="J49" s="239">
        <f>'RESILIENCE SURVEY'!U72</f>
        <v>0</v>
      </c>
      <c r="K49" s="232"/>
      <c r="M49" s="331"/>
      <c r="N49" s="332"/>
    </row>
    <row r="50" spans="1:14">
      <c r="B50" s="53" t="str">
        <f>'RESILIENCE SURVEY'!B73</f>
        <v>Improvement of conflict risks</v>
      </c>
      <c r="D50" s="160">
        <f>'RESILIENCE SURVEY'!G73</f>
        <v>0</v>
      </c>
      <c r="E50" s="127"/>
      <c r="F50" s="180">
        <f>'RESILIENCE SURVEY'!P73</f>
        <v>0</v>
      </c>
      <c r="G50" s="127"/>
      <c r="H50" s="287" t="str">
        <f>IFERROR('RESILIENCE SURVEY'!H73*'RESILIENCE SURVEY'!Q73,"")</f>
        <v/>
      </c>
      <c r="I50" s="290" t="str">
        <f t="shared" si="11"/>
        <v/>
      </c>
      <c r="J50" s="239">
        <f>'RESILIENCE SURVEY'!U73</f>
        <v>0</v>
      </c>
      <c r="K50" s="232"/>
      <c r="M50" s="331"/>
      <c r="N50" s="332"/>
    </row>
    <row r="51" spans="1:14" ht="16" thickBot="1">
      <c r="B51" s="53" t="str">
        <f>'RESILIENCE SURVEY'!B74</f>
        <v>Improvement of terrorism</v>
      </c>
      <c r="D51" s="162">
        <f>'RESILIENCE SURVEY'!G74</f>
        <v>0</v>
      </c>
      <c r="E51" s="128"/>
      <c r="F51" s="182">
        <f>'RESILIENCE SURVEY'!P74</f>
        <v>0</v>
      </c>
      <c r="G51" s="128"/>
      <c r="H51" s="289" t="str">
        <f>IFERROR('RESILIENCE SURVEY'!H74*'RESILIENCE SURVEY'!Q74,"")</f>
        <v/>
      </c>
      <c r="I51" s="291" t="str">
        <f t="shared" si="11"/>
        <v/>
      </c>
      <c r="J51" s="242">
        <f>'RESILIENCE SURVEY'!U74</f>
        <v>0</v>
      </c>
      <c r="K51" s="235"/>
      <c r="M51" s="333"/>
      <c r="N51" s="334"/>
    </row>
    <row r="52" spans="1:14" ht="17" thickTop="1" thickBot="1">
      <c r="B52" s="116"/>
      <c r="D52" s="90"/>
      <c r="E52" s="90"/>
      <c r="F52" s="90"/>
      <c r="G52" s="90"/>
      <c r="H52" s="90"/>
      <c r="I52" s="90"/>
      <c r="J52" s="90"/>
    </row>
    <row r="53" spans="1:14" ht="30" thickTop="1" thickBot="1">
      <c r="B53" s="61" t="s">
        <v>48</v>
      </c>
      <c r="D53" s="140" t="e">
        <f>IF(E53&lt;0.1,"N/A",IF(E53&lt;1.1,"Very Low",IF(E53&lt;2.1,"Low",IF(E53&lt;3.1,"High",IF(E53&lt;4.1,"Very High")))))</f>
        <v>#DIV/0!</v>
      </c>
      <c r="E53" s="141" t="e">
        <f>AVERAGE(E54,E59)</f>
        <v>#DIV/0!</v>
      </c>
      <c r="F53" s="141" t="e">
        <f>IF(G53&lt;0.1,"N/A",IF(G53&lt;1.1,"Very Low",IF(G53&lt;2.1,"Low",IF(G53&lt;3.1,"High",IF(G53&lt;4.1,"Very High")))))</f>
        <v>#DIV/0!</v>
      </c>
      <c r="G53" s="141" t="e">
        <f>AVERAGE(G54,G59)</f>
        <v>#DIV/0!</v>
      </c>
      <c r="H53" s="292" t="e">
        <f>AVERAGE(H54,H59)</f>
        <v>#DIV/0!</v>
      </c>
      <c r="I53" s="140" t="e">
        <f t="shared" si="4"/>
        <v>#DIV/0!</v>
      </c>
      <c r="J53" s="250" t="e">
        <f t="shared" ref="J53:J54" si="12">IF(K53&lt;0.1,"",IF(K53&lt;1.1,"Low",IF(K53&lt;2.1,"Moderate",IF(K53&lt;3.1,"Strong"))))</f>
        <v>#DIV/0!</v>
      </c>
      <c r="K53" s="243" t="e">
        <f>AVERAGE(K54,K59)</f>
        <v>#DIV/0!</v>
      </c>
    </row>
    <row r="54" spans="1:14" ht="17" thickTop="1" thickBot="1">
      <c r="B54" s="62" t="s">
        <v>99</v>
      </c>
      <c r="D54" s="142" t="e">
        <f>IF(E54&lt;0.1,"N/A",IF(E54&lt;1.1,"Very Low",IF(E54&lt;2.1,"Low",IF(E54&lt;3.1,"High",IF(E54&lt;4.1,"Very High")))))</f>
        <v>#DIV/0!</v>
      </c>
      <c r="E54" s="143" t="e">
        <f>AVERAGE('RESILIENCE SURVEY'!H81:H84)</f>
        <v>#DIV/0!</v>
      </c>
      <c r="F54" s="143" t="e">
        <f>IF(G54&lt;0.1,"N/A",IF(G54&lt;1.1,"Very Low",IF(G54&lt;2.1,"Low",IF(G54&lt;3.1,"High",IF(G54&lt;4.1,"Very High")))))</f>
        <v>#DIV/0!</v>
      </c>
      <c r="G54" s="143" t="e">
        <f>AVERAGE('RESILIENCE SURVEY'!Q81:Q84)</f>
        <v>#DIV/0!</v>
      </c>
      <c r="H54" s="293" t="e">
        <f>AVERAGE(H55:H58)</f>
        <v>#DIV/0!</v>
      </c>
      <c r="I54" s="142" t="e">
        <f t="shared" si="4"/>
        <v>#DIV/0!</v>
      </c>
      <c r="J54" s="251" t="e">
        <f t="shared" si="12"/>
        <v>#DIV/0!</v>
      </c>
      <c r="K54" s="244" t="e">
        <f>AVERAGE('RESILIENCE SURVEY'!V81:V84)</f>
        <v>#DIV/0!</v>
      </c>
    </row>
    <row r="55" spans="1:14" ht="16" thickTop="1">
      <c r="B55" s="63" t="str">
        <f>'RESILIENCE SURVEY'!B81</f>
        <v>Improvement of voice and accountability</v>
      </c>
      <c r="D55" s="163">
        <f>'RESILIENCE SURVEY'!G81</f>
        <v>0</v>
      </c>
      <c r="E55" s="139"/>
      <c r="F55" s="183">
        <f>'RESILIENCE SURVEY'!P81</f>
        <v>0</v>
      </c>
      <c r="G55" s="139"/>
      <c r="H55" s="294" t="str">
        <f>IFERROR('RESILIENCE SURVEY'!H81*'RESILIENCE SURVEY'!Q81,"")</f>
        <v/>
      </c>
      <c r="I55" s="297" t="str">
        <f>IF(H55&lt;0.1,"N/A",IF(H55&lt;2.1,"Very Low",IF(H55&lt;4.1,"Low",IF(H55&lt;9.1,"High",IF(H55&lt;16.1,"Very High",IF(H55="",""))))))</f>
        <v/>
      </c>
      <c r="J55" s="252">
        <f>'RESILIENCE SURVEY'!U81</f>
        <v>0</v>
      </c>
      <c r="K55" s="245"/>
      <c r="M55" s="335"/>
      <c r="N55" s="336"/>
    </row>
    <row r="56" spans="1:14">
      <c r="B56" s="63" t="str">
        <f>'RESILIENCE SURVEY'!B82</f>
        <v>Improvement of access to justice</v>
      </c>
      <c r="D56" s="164">
        <f>'RESILIENCE SURVEY'!G82</f>
        <v>0</v>
      </c>
      <c r="E56" s="137"/>
      <c r="F56" s="184">
        <f>'RESILIENCE SURVEY'!P82</f>
        <v>0</v>
      </c>
      <c r="G56" s="137"/>
      <c r="H56" s="294" t="str">
        <f>IFERROR('RESILIENCE SURVEY'!H82*'RESILIENCE SURVEY'!Q82,"")</f>
        <v/>
      </c>
      <c r="I56" s="297" t="str">
        <f t="shared" ref="I56:I58" si="13">IF(H56&lt;0.1,"N/A",IF(H56&lt;2.1,"Very Low",IF(H56&lt;4.1,"Low",IF(H56&lt;9.1,"High",IF(H56&lt;16.1,"Very High",IF(H56="",""))))))</f>
        <v/>
      </c>
      <c r="J56" s="253">
        <f>'RESILIENCE SURVEY'!U82</f>
        <v>0</v>
      </c>
      <c r="K56" s="246"/>
      <c r="M56" s="337"/>
      <c r="N56" s="338"/>
    </row>
    <row r="57" spans="1:14">
      <c r="B57" s="63" t="str">
        <f>'RESILIENCE SURVEY'!B83</f>
        <v>Improvement of horizontal inequality</v>
      </c>
      <c r="D57" s="164">
        <f>'RESILIENCE SURVEY'!G83</f>
        <v>0</v>
      </c>
      <c r="E57" s="137"/>
      <c r="F57" s="184">
        <f>'RESILIENCE SURVEY'!P83</f>
        <v>0</v>
      </c>
      <c r="G57" s="137"/>
      <c r="H57" s="294" t="str">
        <f>IFERROR('RESILIENCE SURVEY'!H83*'RESILIENCE SURVEY'!Q83,"")</f>
        <v/>
      </c>
      <c r="I57" s="297" t="str">
        <f t="shared" si="13"/>
        <v/>
      </c>
      <c r="J57" s="253">
        <f>'RESILIENCE SURVEY'!U83</f>
        <v>0</v>
      </c>
      <c r="K57" s="246"/>
      <c r="M57" s="337"/>
      <c r="N57" s="338"/>
    </row>
    <row r="58" spans="1:14" ht="16" thickBot="1">
      <c r="B58" s="63" t="str">
        <f>'RESILIENCE SURVEY'!B84</f>
        <v>Improvement of an inclusive civil society</v>
      </c>
      <c r="D58" s="165">
        <f>'RESILIENCE SURVEY'!G84</f>
        <v>0</v>
      </c>
      <c r="E58" s="144"/>
      <c r="F58" s="185">
        <f>'RESILIENCE SURVEY'!P84</f>
        <v>0</v>
      </c>
      <c r="G58" s="144"/>
      <c r="H58" s="294" t="str">
        <f>IFERROR('RESILIENCE SURVEY'!H84*'RESILIENCE SURVEY'!Q84,"")</f>
        <v/>
      </c>
      <c r="I58" s="297" t="str">
        <f t="shared" si="13"/>
        <v/>
      </c>
      <c r="J58" s="254">
        <f>'RESILIENCE SURVEY'!U84</f>
        <v>0</v>
      </c>
      <c r="K58" s="247"/>
      <c r="M58" s="339"/>
      <c r="N58" s="340"/>
    </row>
    <row r="59" spans="1:14" ht="17" thickTop="1" thickBot="1">
      <c r="B59" s="67" t="s">
        <v>100</v>
      </c>
      <c r="D59" s="145" t="e">
        <f>IF(E59&lt;0.1,"N/A",IF(E59&lt;1.1,"Very Low",IF(E59&lt;2.1,"Low",IF(E59&lt;3.1,"High",IF(E59&lt;4.1,"Very High")))))</f>
        <v>#DIV/0!</v>
      </c>
      <c r="E59" s="146" t="e">
        <f>AVERAGE('RESILIENCE SURVEY'!H89:H90)</f>
        <v>#DIV/0!</v>
      </c>
      <c r="F59" s="146" t="e">
        <f>IF(G59&lt;0.1,"N/A",IF(G59&lt;1.1,"Very Low",IF(G59&lt;2.1,"Low",IF(G59&lt;3.1,"High",IF(G59&lt;4.1,"Very High")))))</f>
        <v>#DIV/0!</v>
      </c>
      <c r="G59" s="146" t="e">
        <f>AVERAGE('RESILIENCE SURVEY'!Q89:Q90)</f>
        <v>#DIV/0!</v>
      </c>
      <c r="H59" s="295" t="e">
        <f>AVERAGE(H60:H61)</f>
        <v>#DIV/0!</v>
      </c>
      <c r="I59" s="145" t="e">
        <f t="shared" si="4"/>
        <v>#DIV/0!</v>
      </c>
      <c r="J59" s="255" t="e">
        <f>IF(K59&lt;0.1,"",IF(K59&lt;1.1,"Low",IF(K59&lt;2.1,"Moderate",IF(K59&lt;3.1,"Strong"))))</f>
        <v>#DIV/0!</v>
      </c>
      <c r="K59" s="248" t="e">
        <f>AVERAGE('RESILIENCE SURVEY'!V89:V90)</f>
        <v>#DIV/0!</v>
      </c>
    </row>
    <row r="60" spans="1:14" ht="16" customHeight="1" thickTop="1">
      <c r="B60" s="64" t="str">
        <f>'RESILIENCE SURVEY'!B89</f>
        <v>Improvement of vertical inequality_x000D_</v>
      </c>
      <c r="D60" s="163">
        <f>'RESILIENCE SURVEY'!G89</f>
        <v>0</v>
      </c>
      <c r="E60" s="139"/>
      <c r="F60" s="183">
        <f>'RESILIENCE SURVEY'!P89</f>
        <v>0</v>
      </c>
      <c r="G60" s="139"/>
      <c r="H60" s="294" t="str">
        <f>IFERROR('RESILIENCE SURVEY'!H89*'RESILIENCE SURVEY'!Q89,"")</f>
        <v/>
      </c>
      <c r="I60" s="297" t="str">
        <f>IF(H60&lt;0.1,"N/A",IF(H60&lt;2.1,"Very Low",IF(H60&lt;4.1,"Low",IF(H60&lt;9.1,"High",IF(H60&lt;16.1,"Very High",IF(H60="",""))))))</f>
        <v/>
      </c>
      <c r="J60" s="252">
        <f>'RESILIENCE SURVEY'!U89</f>
        <v>0</v>
      </c>
      <c r="K60" s="245"/>
      <c r="M60" s="335"/>
      <c r="N60" s="336"/>
    </row>
    <row r="61" spans="1:14" ht="16" thickBot="1">
      <c r="B61" s="64" t="str">
        <f>'RESILIENCE SURVEY'!B90</f>
        <v>Improvement of gender inequality</v>
      </c>
      <c r="D61" s="166">
        <f>'RESILIENCE SURVEY'!G90</f>
        <v>0</v>
      </c>
      <c r="E61" s="138"/>
      <c r="F61" s="186">
        <f>'RESILIENCE SURVEY'!P90</f>
        <v>0</v>
      </c>
      <c r="G61" s="138"/>
      <c r="H61" s="296" t="str">
        <f>IFERROR('RESILIENCE SURVEY'!H90*'RESILIENCE SURVEY'!Q90,"")</f>
        <v/>
      </c>
      <c r="I61" s="298" t="str">
        <f>IF(H61&lt;0.1,"N/A",IF(H61&lt;2.1,"Very Low",IF(H61&lt;4.1,"Low",IF(H61&lt;9.1,"High",IF(H61&lt;16.1,"Very High",IF(H61="",""))))))</f>
        <v/>
      </c>
      <c r="J61" s="256">
        <f>'RESILIENCE SURVEY'!U90</f>
        <v>0</v>
      </c>
      <c r="K61" s="249"/>
      <c r="M61" s="339"/>
      <c r="N61" s="340"/>
    </row>
    <row r="62" spans="1:14" ht="16" thickTop="1">
      <c r="A62" s="14"/>
      <c r="B62" s="12"/>
      <c r="C62" s="73"/>
      <c r="D62" s="74"/>
      <c r="E62" s="74"/>
      <c r="F62" s="74"/>
      <c r="G62" s="74"/>
      <c r="H62" s="74"/>
      <c r="I62" s="74"/>
      <c r="J62" s="74"/>
    </row>
  </sheetData>
  <mergeCells count="3">
    <mergeCell ref="B2:B3"/>
    <mergeCell ref="P5:P28"/>
    <mergeCell ref="I2:I3"/>
  </mergeCells>
  <conditionalFormatting sqref="D5:I61">
    <cfRule type="containsText" dxfId="6" priority="4" operator="containsText" text="Very High">
      <formula>NOT(ISERROR(SEARCH("Very High",D5)))</formula>
    </cfRule>
    <cfRule type="containsText" dxfId="5" priority="5" operator="containsText" text="High">
      <formula>NOT(ISERROR(SEARCH("High",D5)))</formula>
    </cfRule>
    <cfRule type="containsText" dxfId="4" priority="6" operator="containsText" text="Very Low">
      <formula>NOT(ISERROR(SEARCH("Very Low",D5)))</formula>
    </cfRule>
    <cfRule type="containsText" dxfId="3" priority="7" operator="containsText" text="Low">
      <formula>NOT(ISERROR(SEARCH("Low",D5)))</formula>
    </cfRule>
  </conditionalFormatting>
  <conditionalFormatting sqref="J5:J61">
    <cfRule type="containsText" dxfId="2" priority="1" operator="containsText" text="Low">
      <formula>NOT(ISERROR(SEARCH("Low",J5)))</formula>
    </cfRule>
    <cfRule type="containsText" dxfId="1" priority="2" operator="containsText" text="Moderate">
      <formula>NOT(ISERROR(SEARCH("Moderate",J5)))</formula>
    </cfRule>
    <cfRule type="containsText" dxfId="0" priority="3" operator="containsText" text="Strong">
      <formula>NOT(ISERROR(SEARCH("Strong",J5)))</formula>
    </cfRule>
  </conditionalFormatting>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BACKGROUND!$C$17:$C$20</xm:f>
          </x14:formula1>
          <xm:sqref>M5:M61</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E21" sqref="E21"/>
    </sheetView>
  </sheetViews>
  <sheetFormatPr baseColWidth="10" defaultRowHeight="15" x14ac:dyDescent="0"/>
  <sheetData>
    <row r="3" spans="2:4">
      <c r="B3">
        <v>4</v>
      </c>
      <c r="C3" t="s">
        <v>50</v>
      </c>
      <c r="D3" t="s">
        <v>51</v>
      </c>
    </row>
    <row r="4" spans="2:4">
      <c r="B4">
        <v>3</v>
      </c>
      <c r="C4" t="s">
        <v>52</v>
      </c>
      <c r="D4" t="s">
        <v>53</v>
      </c>
    </row>
    <row r="5" spans="2:4">
      <c r="B5">
        <v>2</v>
      </c>
      <c r="C5" t="s">
        <v>54</v>
      </c>
      <c r="D5" t="s">
        <v>55</v>
      </c>
    </row>
    <row r="6" spans="2:4">
      <c r="B6">
        <v>1</v>
      </c>
      <c r="C6" t="s">
        <v>56</v>
      </c>
      <c r="D6" t="s">
        <v>57</v>
      </c>
    </row>
    <row r="7" spans="2:4">
      <c r="D7" t="s">
        <v>58</v>
      </c>
    </row>
    <row r="12" spans="2:4">
      <c r="B12">
        <v>3</v>
      </c>
      <c r="C12" t="s">
        <v>104</v>
      </c>
      <c r="D12" t="s">
        <v>105</v>
      </c>
    </row>
    <row r="13" spans="2:4">
      <c r="B13">
        <v>2</v>
      </c>
      <c r="C13" t="s">
        <v>102</v>
      </c>
      <c r="D13" t="s">
        <v>106</v>
      </c>
    </row>
    <row r="14" spans="2:4">
      <c r="B14">
        <v>1</v>
      </c>
      <c r="C14" t="s">
        <v>54</v>
      </c>
      <c r="D14" t="s">
        <v>107</v>
      </c>
    </row>
    <row r="15" spans="2:4">
      <c r="D15" t="s">
        <v>58</v>
      </c>
    </row>
    <row r="17" spans="3:3">
      <c r="C17" t="s">
        <v>112</v>
      </c>
    </row>
    <row r="18" spans="3:3">
      <c r="C18" t="s">
        <v>113</v>
      </c>
    </row>
    <row r="19" spans="3:3">
      <c r="C19" t="s">
        <v>110</v>
      </c>
    </row>
    <row r="20" spans="3:3">
      <c r="C20" t="s">
        <v>111</v>
      </c>
    </row>
  </sheetData>
  <phoneticPr fontId="1"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8</vt:i4>
      </vt:variant>
    </vt:vector>
  </HeadingPairs>
  <TitlesOfParts>
    <vt:vector size="8" baseType="lpstr">
      <vt:lpstr>INTRO</vt:lpstr>
      <vt:lpstr> FRAGILITY SURVEY</vt:lpstr>
      <vt:lpstr>RISK MATRIX</vt:lpstr>
      <vt:lpstr>RISK REGISTER</vt:lpstr>
      <vt:lpstr>RESILIENCE SURVEY</vt:lpstr>
      <vt:lpstr>OPPORTUNITY MATRIX</vt:lpstr>
      <vt:lpstr>OPPORTUNITY REGISTER</vt:lpstr>
      <vt:lpstr>BACKGROUND</vt:lpstr>
    </vt:vector>
  </TitlesOfParts>
  <Company>UGent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vervisch</dc:creator>
  <cp:lastModifiedBy>thomas vervisch</cp:lastModifiedBy>
  <cp:lastPrinted>2017-02-22T22:08:19Z</cp:lastPrinted>
  <dcterms:created xsi:type="dcterms:W3CDTF">2017-02-20T11:03:33Z</dcterms:created>
  <dcterms:modified xsi:type="dcterms:W3CDTF">2017-03-28T19:19:59Z</dcterms:modified>
</cp:coreProperties>
</file>